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k/Library/Mobile Documents/com~apple~CloudDocs/Documents/盛岡大学ウエルネスセンター/COVID-19対応/オミクロン感染対策/COVID-19関連データ/"/>
    </mc:Choice>
  </mc:AlternateContent>
  <xr:revisionPtr revIDLastSave="0" documentId="13_ncr:1_{2986984F-DA5E-5545-B484-C3F6EAD5F77F}" xr6:coauthVersionLast="47" xr6:coauthVersionMax="47" xr10:uidLastSave="{00000000-0000-0000-0000-000000000000}"/>
  <bookViews>
    <workbookView xWindow="11880" yWindow="500" windowWidth="28140" windowHeight="17500" xr2:uid="{6381845C-7870-8244-B063-C6A66BB674E6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74" i="1" l="1"/>
  <c r="I43" i="1" l="1"/>
  <c r="I42" i="1" l="1"/>
  <c r="I41" i="1"/>
  <c r="I40" i="1" l="1"/>
  <c r="I73" i="1"/>
  <c r="I39" i="1"/>
  <c r="I72" i="1"/>
  <c r="I38" i="1"/>
  <c r="I37" i="1"/>
  <c r="I36" i="1" l="1"/>
  <c r="I71" i="1"/>
  <c r="I34" i="1"/>
  <c r="I35" i="1"/>
  <c r="I70" i="1" l="1"/>
  <c r="L20" i="1"/>
  <c r="M20" i="1"/>
  <c r="N20" i="1"/>
  <c r="O20" i="1"/>
  <c r="P20" i="1"/>
  <c r="Q20" i="1"/>
  <c r="K20" i="1"/>
  <c r="R19" i="1"/>
  <c r="R33" i="1"/>
  <c r="D20" i="1"/>
  <c r="E20" i="1"/>
  <c r="F20" i="1"/>
  <c r="G20" i="1"/>
  <c r="H20" i="1"/>
  <c r="C20" i="1"/>
  <c r="I19" i="1"/>
  <c r="U55" i="1"/>
  <c r="T55" i="1"/>
  <c r="L55" i="1"/>
  <c r="M55" i="1"/>
  <c r="N55" i="1"/>
  <c r="O55" i="1"/>
  <c r="P55" i="1"/>
  <c r="Q55" i="1"/>
  <c r="K55" i="1"/>
  <c r="R54" i="1"/>
  <c r="D55" i="1"/>
  <c r="E55" i="1"/>
  <c r="F55" i="1"/>
  <c r="G55" i="1"/>
  <c r="C55" i="1"/>
  <c r="I54" i="1"/>
  <c r="I69" i="1"/>
  <c r="I62" i="1" l="1"/>
  <c r="I63" i="1"/>
  <c r="I61" i="1"/>
  <c r="R53" i="1"/>
  <c r="R52" i="1"/>
  <c r="R55" i="1" s="1"/>
  <c r="R62" i="1"/>
  <c r="R63" i="1"/>
  <c r="R61" i="1"/>
  <c r="H56" i="1"/>
  <c r="G56" i="1"/>
  <c r="F56" i="1"/>
  <c r="E56" i="1"/>
  <c r="D56" i="1"/>
  <c r="C56" i="1"/>
  <c r="I53" i="1"/>
  <c r="I52" i="1"/>
  <c r="R28" i="1"/>
  <c r="I28" i="1"/>
  <c r="R18" i="1"/>
  <c r="R17" i="1"/>
  <c r="R16" i="1"/>
  <c r="R15" i="1"/>
  <c r="R20" i="1" s="1"/>
  <c r="U20" i="1"/>
  <c r="T20" i="1"/>
  <c r="I33" i="1"/>
  <c r="H21" i="1"/>
  <c r="G21" i="1"/>
  <c r="F21" i="1"/>
  <c r="E21" i="1"/>
  <c r="D21" i="1"/>
  <c r="C21" i="1"/>
  <c r="I18" i="1"/>
  <c r="I17" i="1"/>
  <c r="I16" i="1"/>
  <c r="I15" i="1"/>
  <c r="H9" i="1"/>
  <c r="I55" i="1" l="1"/>
  <c r="I56" i="1" s="1"/>
  <c r="I20" i="1"/>
  <c r="I21" i="1" s="1"/>
</calcChain>
</file>

<file path=xl/sharedStrings.xml><?xml version="1.0" encoding="utf-8"?>
<sst xmlns="http://schemas.openxmlformats.org/spreadsheetml/2006/main" count="277" uniqueCount="61">
  <si>
    <t>新型コロナ</t>
    <rPh sb="0" eb="2">
      <t xml:space="preserve">シンガタコロナ </t>
    </rPh>
    <phoneticPr fontId="4"/>
  </si>
  <si>
    <t>岩手県</t>
    <rPh sb="0" eb="3">
      <t xml:space="preserve">イワテケン </t>
    </rPh>
    <phoneticPr fontId="4"/>
  </si>
  <si>
    <t>全国平均</t>
    <rPh sb="0" eb="4">
      <t xml:space="preserve">ゼンコクヘイキン </t>
    </rPh>
    <phoneticPr fontId="4"/>
  </si>
  <si>
    <t>※1医療機関あたり</t>
    <rPh sb="2" eb="6">
      <t xml:space="preserve">イリョウキカンアタリ </t>
    </rPh>
    <phoneticPr fontId="4"/>
  </si>
  <si>
    <t>インフルエンザ</t>
    <phoneticPr fontId="4"/>
  </si>
  <si>
    <r>
      <t>★ 新型コロナ</t>
    </r>
    <r>
      <rPr>
        <b/>
        <sz val="12"/>
        <color rgb="FFFF0000"/>
        <rFont val="游明朝"/>
        <family val="1"/>
        <charset val="128"/>
      </rPr>
      <t>再感染例が増加しています</t>
    </r>
    <r>
      <rPr>
        <b/>
        <sz val="12"/>
        <color theme="1"/>
        <rFont val="游明朝"/>
        <family val="1"/>
        <charset val="128"/>
      </rPr>
      <t xml:space="preserve">
</t>
    </r>
    <rPh sb="2" eb="4">
      <t xml:space="preserve">シンガタコロナ </t>
    </rPh>
    <rPh sb="7" eb="11">
      <t xml:space="preserve">サイカンセンレイガ </t>
    </rPh>
    <rPh sb="12" eb="14">
      <t xml:space="preserve">ゾウカシテイマス </t>
    </rPh>
    <phoneticPr fontId="4"/>
  </si>
  <si>
    <t>平均7か月で再感染、最短は2か月で再感染</t>
    <rPh sb="0" eb="2">
      <t xml:space="preserve">ヘイキン </t>
    </rPh>
    <rPh sb="6" eb="9">
      <t xml:space="preserve">サイカンセン </t>
    </rPh>
    <rPh sb="10" eb="12">
      <t xml:space="preserve">サイタンハ </t>
    </rPh>
    <rPh sb="17" eb="20">
      <t xml:space="preserve">サイカンセン </t>
    </rPh>
    <phoneticPr fontId="4"/>
  </si>
  <si>
    <t xml:space="preserve">Last updated: </t>
    <phoneticPr fontId="4"/>
  </si>
  <si>
    <t>年</t>
    <rPh sb="0" eb="1">
      <t xml:space="preserve">ネン </t>
    </rPh>
    <phoneticPr fontId="4"/>
  </si>
  <si>
    <t>英文</t>
  </si>
  <si>
    <t>日文</t>
    <rPh sb="0" eb="2">
      <t xml:space="preserve">ニチブン </t>
    </rPh>
    <phoneticPr fontId="4"/>
  </si>
  <si>
    <t>社文</t>
  </si>
  <si>
    <t>児教</t>
    <rPh sb="0" eb="2">
      <t xml:space="preserve">ジキョウ </t>
    </rPh>
    <phoneticPr fontId="4"/>
  </si>
  <si>
    <t>栄養</t>
    <rPh sb="0" eb="2">
      <t xml:space="preserve">エイヨウ </t>
    </rPh>
    <phoneticPr fontId="4"/>
  </si>
  <si>
    <t>短大</t>
  </si>
  <si>
    <t>計</t>
    <rPh sb="0" eb="1">
      <t xml:space="preserve">ケイ </t>
    </rPh>
    <phoneticPr fontId="4"/>
  </si>
  <si>
    <t>2020年</t>
    <rPh sb="4" eb="5">
      <t xml:space="preserve">ネン </t>
    </rPh>
    <phoneticPr fontId="4"/>
  </si>
  <si>
    <t>2021年</t>
    <rPh sb="4" eb="5">
      <t xml:space="preserve">ネン </t>
    </rPh>
    <phoneticPr fontId="4"/>
  </si>
  <si>
    <t>2022年</t>
    <rPh sb="4" eb="5">
      <t xml:space="preserve">ネン </t>
    </rPh>
    <phoneticPr fontId="4"/>
  </si>
  <si>
    <t>2023年</t>
    <rPh sb="4" eb="5">
      <t xml:space="preserve">ネン </t>
    </rPh>
    <phoneticPr fontId="4"/>
  </si>
  <si>
    <t>合計</t>
    <rPh sb="0" eb="2">
      <t xml:space="preserve">ゴウケイ </t>
    </rPh>
    <phoneticPr fontId="4"/>
  </si>
  <si>
    <t>学科別感染率</t>
    <rPh sb="0" eb="3">
      <t xml:space="preserve">ガッカベツ </t>
    </rPh>
    <rPh sb="3" eb="6">
      <t xml:space="preserve">カンセンリツ </t>
    </rPh>
    <phoneticPr fontId="4"/>
  </si>
  <si>
    <t>月</t>
    <rPh sb="0" eb="1">
      <t xml:space="preserve">ツキ </t>
    </rPh>
    <phoneticPr fontId="4"/>
  </si>
  <si>
    <t>新型コロナ報告日別感染者数</t>
    <rPh sb="0" eb="2">
      <t xml:space="preserve">シンガタコロナ </t>
    </rPh>
    <rPh sb="5" eb="7">
      <t>ホウコク</t>
    </rPh>
    <rPh sb="7" eb="8">
      <t xml:space="preserve">ヒ </t>
    </rPh>
    <rPh sb="8" eb="9">
      <t xml:space="preserve">ベツ </t>
    </rPh>
    <rPh sb="9" eb="13">
      <t xml:space="preserve">カンセンシャスウ </t>
    </rPh>
    <phoneticPr fontId="4"/>
  </si>
  <si>
    <t>報告日</t>
    <rPh sb="0" eb="3">
      <t xml:space="preserve">ホウコクビ </t>
    </rPh>
    <phoneticPr fontId="4"/>
  </si>
  <si>
    <t>大学・短大</t>
    <rPh sb="0" eb="2">
      <t xml:space="preserve">ダイガク </t>
    </rPh>
    <rPh sb="3" eb="5">
      <t xml:space="preserve">タンダイ </t>
    </rPh>
    <phoneticPr fontId="4"/>
  </si>
  <si>
    <t>附属高校</t>
    <rPh sb="0" eb="1">
      <t xml:space="preserve">フゾクコウコウ </t>
    </rPh>
    <phoneticPr fontId="4"/>
  </si>
  <si>
    <t>附属幼稚園</t>
    <rPh sb="0" eb="5">
      <t xml:space="preserve">フゾクヨウチエン </t>
    </rPh>
    <phoneticPr fontId="4"/>
  </si>
  <si>
    <t>附属高校</t>
    <rPh sb="0" eb="4">
      <t xml:space="preserve">フゾクコウコウ </t>
    </rPh>
    <phoneticPr fontId="4"/>
  </si>
  <si>
    <t>専任教員</t>
    <rPh sb="0" eb="4">
      <t xml:space="preserve">センニンキョウイン </t>
    </rPh>
    <phoneticPr fontId="4"/>
  </si>
  <si>
    <t>非常勤講師</t>
    <rPh sb="0" eb="3">
      <t xml:space="preserve">ヒジョウキン </t>
    </rPh>
    <rPh sb="3" eb="5">
      <t xml:space="preserve">コウシ </t>
    </rPh>
    <phoneticPr fontId="4"/>
  </si>
  <si>
    <t>職員</t>
    <rPh sb="0" eb="2">
      <t xml:space="preserve">ショクイン </t>
    </rPh>
    <phoneticPr fontId="4"/>
  </si>
  <si>
    <t>教員</t>
    <rPh sb="1" eb="2">
      <t xml:space="preserve">ショクイン </t>
    </rPh>
    <phoneticPr fontId="4"/>
  </si>
  <si>
    <t>教員(非常勤)</t>
    <rPh sb="1" eb="2">
      <t xml:space="preserve">ショクイン </t>
    </rPh>
    <rPh sb="3" eb="6">
      <t xml:space="preserve">ヒジョウキン </t>
    </rPh>
    <phoneticPr fontId="4"/>
  </si>
  <si>
    <t>教職員</t>
    <rPh sb="0" eb="3">
      <t xml:space="preserve">キョウショクイン </t>
    </rPh>
    <phoneticPr fontId="4"/>
  </si>
  <si>
    <t>園児</t>
    <rPh sb="0" eb="2">
      <t xml:space="preserve">エンジ </t>
    </rPh>
    <phoneticPr fontId="4"/>
  </si>
  <si>
    <t>生徒</t>
    <rPh sb="0" eb="2">
      <t xml:space="preserve">セイト </t>
    </rPh>
    <phoneticPr fontId="4"/>
  </si>
  <si>
    <t>1月</t>
    <rPh sb="1" eb="2">
      <t xml:space="preserve">ガツ </t>
    </rPh>
    <phoneticPr fontId="4"/>
  </si>
  <si>
    <t>2月</t>
  </si>
  <si>
    <t>3月</t>
  </si>
  <si>
    <t>大学/短大</t>
    <rPh sb="0" eb="2">
      <t xml:space="preserve">ダイガク </t>
    </rPh>
    <rPh sb="3" eb="5">
      <t xml:space="preserve">タンダイ </t>
    </rPh>
    <phoneticPr fontId="4"/>
  </si>
  <si>
    <t>未報告</t>
    <rPh sb="0" eb="3">
      <t xml:space="preserve">ミホウコク </t>
    </rPh>
    <phoneticPr fontId="4"/>
  </si>
  <si>
    <t>2024年</t>
    <rPh sb="4" eb="5">
      <t xml:space="preserve">ネン </t>
    </rPh>
    <phoneticPr fontId="4"/>
  </si>
  <si>
    <t>新型コロナ月別感染者数</t>
    <rPh sb="0" eb="2">
      <t xml:space="preserve">シンガタコロナ </t>
    </rPh>
    <rPh sb="5" eb="6">
      <t xml:space="preserve">ツキ </t>
    </rPh>
    <rPh sb="6" eb="7">
      <t xml:space="preserve">ベツ </t>
    </rPh>
    <rPh sb="7" eb="11">
      <t xml:space="preserve">カンセンシャスウ </t>
    </rPh>
    <phoneticPr fontId="4"/>
  </si>
  <si>
    <t>インフルエンザ月別感染者数</t>
    <rPh sb="7" eb="11">
      <t xml:space="preserve">カンセンシャスウ </t>
    </rPh>
    <rPh sb="11" eb="13">
      <t xml:space="preserve">ツキベツ </t>
    </rPh>
    <phoneticPr fontId="4"/>
  </si>
  <si>
    <t>インフルエンザ報告日別感染者数</t>
    <rPh sb="7" eb="10">
      <t xml:space="preserve">ホウコクビ </t>
    </rPh>
    <rPh sb="10" eb="11">
      <t xml:space="preserve">ベツ </t>
    </rPh>
    <rPh sb="11" eb="15">
      <t xml:space="preserve">カンセンシャスウ </t>
    </rPh>
    <phoneticPr fontId="4"/>
  </si>
  <si>
    <t>N/A</t>
    <phoneticPr fontId="4"/>
  </si>
  <si>
    <t>N/A: Not Available</t>
    <phoneticPr fontId="4"/>
  </si>
  <si>
    <t>【インフルエンザ感染者数】</t>
    <rPh sb="9" eb="13">
      <t xml:space="preserve">カンセンシャスウ </t>
    </rPh>
    <phoneticPr fontId="4"/>
  </si>
  <si>
    <t>【新型コロナ感染者数】</t>
    <rPh sb="2" eb="4">
      <t xml:space="preserve">シンガタコロナ </t>
    </rPh>
    <rPh sb="7" eb="11">
      <t xml:space="preserve">カンセンシャスウ </t>
    </rPh>
    <phoneticPr fontId="4"/>
  </si>
  <si>
    <t>期間</t>
    <rPh sb="0" eb="2">
      <t xml:space="preserve">キカン </t>
    </rPh>
    <phoneticPr fontId="4"/>
  </si>
  <si>
    <t>感染状況</t>
    <phoneticPr fontId="4"/>
  </si>
  <si>
    <t>1名</t>
    <rPh sb="1" eb="2">
      <t xml:space="preserve">メイ </t>
    </rPh>
    <phoneticPr fontId="4"/>
  </si>
  <si>
    <r>
      <t xml:space="preserve">★ </t>
    </r>
    <r>
      <rPr>
        <b/>
        <sz val="12"/>
        <color rgb="FF0070C0"/>
        <rFont val="游明朝"/>
        <family val="1"/>
        <charset val="128"/>
      </rPr>
      <t>新型コロナとインフルエンザ重感染例</t>
    </r>
    <r>
      <rPr>
        <b/>
        <sz val="12"/>
        <color theme="1"/>
        <rFont val="游明朝"/>
        <family val="1"/>
        <charset val="128"/>
      </rPr>
      <t xml:space="preserve">
</t>
    </r>
    <rPh sb="2" eb="4">
      <t xml:space="preserve">シンガタコロナ </t>
    </rPh>
    <rPh sb="15" eb="19">
      <t xml:space="preserve">ジュウカンセンレイ </t>
    </rPh>
    <phoneticPr fontId="4"/>
  </si>
  <si>
    <t>★ 新型コロナ感染例が再び増加しています。</t>
    <rPh sb="2" eb="4">
      <t xml:space="preserve">シンガタコロナ </t>
    </rPh>
    <rPh sb="7" eb="10">
      <t xml:space="preserve">カンセンレイガ </t>
    </rPh>
    <rPh sb="11" eb="12">
      <t xml:space="preserve">フタタビ </t>
    </rPh>
    <rPh sb="13" eb="15">
      <t xml:space="preserve">ゾウカ </t>
    </rPh>
    <phoneticPr fontId="4"/>
  </si>
  <si>
    <t>32名</t>
    <rPh sb="2" eb="3">
      <t xml:space="preserve">メイ </t>
    </rPh>
    <phoneticPr fontId="4"/>
  </si>
  <si>
    <t>1/15〜1/21</t>
    <phoneticPr fontId="4"/>
  </si>
  <si>
    <t>12.23↑</t>
    <phoneticPr fontId="4"/>
  </si>
  <si>
    <t>10.93↑</t>
    <phoneticPr fontId="4"/>
  </si>
  <si>
    <r>
      <t>9.39</t>
    </r>
    <r>
      <rPr>
        <b/>
        <sz val="12"/>
        <color rgb="FF0070C0"/>
        <rFont val="游明朝"/>
        <family val="1"/>
        <charset val="128"/>
      </rPr>
      <t>↓</t>
    </r>
    <phoneticPr fontId="4"/>
  </si>
  <si>
    <r>
      <t>12.99</t>
    </r>
    <r>
      <rPr>
        <b/>
        <sz val="12"/>
        <color rgb="FF0070C0"/>
        <rFont val="游明朝"/>
        <family val="1"/>
        <charset val="128"/>
      </rPr>
      <t>↓</t>
    </r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</si>
</sst>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¥&quot;#,##0;[Red]&quot;¥&quot;\-#,##0"/>
    <numFmt numFmtId="176" formatCode="yyyy/m/d\(aaa\)"/>
    <numFmt numFmtId="177" formatCode="0.0%"/>
    <numFmt numFmtId="178" formatCode="0_);[Red]\(0\)"/>
  </numFmts>
  <fonts count="16">
    <font>
      <sz val="12"/>
      <color theme="1"/>
      <name val="游明朝"/>
      <family val="2"/>
      <charset val="128"/>
    </font>
    <font>
      <sz val="12"/>
      <color theme="1"/>
      <name val="游明朝"/>
      <family val="2"/>
      <charset val="128"/>
    </font>
    <font>
      <sz val="12"/>
      <color theme="0"/>
      <name val="游明朝"/>
      <family val="2"/>
      <charset val="128"/>
    </font>
    <font>
      <b/>
      <sz val="12"/>
      <color theme="1"/>
      <name val="游明朝"/>
      <family val="1"/>
      <charset val="128"/>
    </font>
    <font>
      <sz val="6"/>
      <name val="游明朝"/>
      <family val="2"/>
      <charset val="128"/>
    </font>
    <font>
      <b/>
      <sz val="12"/>
      <color rgb="FFFF0000"/>
      <name val="游明朝"/>
      <family val="1"/>
      <charset val="128"/>
    </font>
    <font>
      <b/>
      <sz val="20"/>
      <color rgb="FFFF0000"/>
      <name val="游明朝"/>
      <family val="1"/>
      <charset val="128"/>
    </font>
    <font>
      <b/>
      <sz val="14"/>
      <color theme="1"/>
      <name val="游明朝"/>
      <family val="1"/>
      <charset val="128"/>
    </font>
    <font>
      <sz val="12"/>
      <color theme="1"/>
      <name val="游明朝"/>
      <family val="1"/>
      <charset val="128"/>
    </font>
    <font>
      <sz val="12"/>
      <color theme="1"/>
      <name val="游明朝 Regular"/>
      <charset val="128"/>
    </font>
    <font>
      <sz val="12"/>
      <color theme="0"/>
      <name val="游明朝 Regular"/>
      <charset val="128"/>
    </font>
    <font>
      <sz val="12"/>
      <color theme="0"/>
      <name val="游明朝"/>
      <family val="1"/>
      <charset val="128"/>
    </font>
    <font>
      <b/>
      <sz val="12"/>
      <color theme="0"/>
      <name val="游明朝"/>
      <family val="1"/>
      <charset val="128"/>
    </font>
    <font>
      <b/>
      <sz val="16"/>
      <color theme="1"/>
      <name val="游明朝"/>
      <family val="1"/>
      <charset val="128"/>
    </font>
    <font>
      <sz val="12"/>
      <color rgb="FFFF0000"/>
      <name val="游明朝"/>
      <family val="1"/>
      <charset val="128"/>
    </font>
    <font>
      <b/>
      <sz val="12"/>
      <color rgb="FF0070C0"/>
      <name val="游明朝"/>
      <family val="1"/>
      <charset val="128"/>
    </font>
  </fonts>
  <fills count="8">
    <fill>
      <patternFill patternType="none"/>
    </fill>
    <fill>
      <patternFill patternType="gray125"/>
    </fill>
    <fill>
      <patternFill patternType="solid">
        <fgColor rgb="FF00FD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75">
    <xf numFmtId="0" fontId="0" fillId="0" borderId="0" xfId="0">
      <alignment vertical="center"/>
    </xf>
    <xf numFmtId="0" fontId="3" fillId="0" borderId="0" xfId="0" applyFont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38" fontId="3" fillId="0" borderId="0" xfId="1" applyFont="1" applyAlignment="1">
      <alignment vertical="center"/>
    </xf>
    <xf numFmtId="0" fontId="3" fillId="0" borderId="0" xfId="0" applyFont="1">
      <alignment vertical="center"/>
    </xf>
    <xf numFmtId="0" fontId="5" fillId="2" borderId="0" xfId="0" applyFont="1" applyFill="1" applyAlignment="1">
      <alignment horizontal="center" vertical="center"/>
    </xf>
    <xf numFmtId="38" fontId="6" fillId="0" borderId="0" xfId="1" applyFont="1">
      <alignment vertical="center"/>
    </xf>
    <xf numFmtId="0" fontId="7" fillId="0" borderId="0" xfId="0" applyFont="1" applyAlignment="1">
      <alignment horizontal="left" vertical="center"/>
    </xf>
    <xf numFmtId="0" fontId="8" fillId="0" borderId="0" xfId="0" applyFont="1">
      <alignment vertical="center"/>
    </xf>
    <xf numFmtId="176" fontId="3" fillId="0" borderId="0" xfId="0" applyNumberFormat="1" applyFont="1" applyAlignment="1">
      <alignment horizontal="center" vertical="center"/>
    </xf>
    <xf numFmtId="20" fontId="3" fillId="0" borderId="0" xfId="0" applyNumberFormat="1" applyFont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49" fontId="10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77" fontId="0" fillId="0" borderId="4" xfId="3" applyNumberFormat="1" applyFont="1" applyBorder="1" applyAlignment="1">
      <alignment horizontal="center" vertical="center"/>
    </xf>
    <xf numFmtId="177" fontId="2" fillId="3" borderId="4" xfId="3" applyNumberFormat="1" applyFont="1" applyFill="1" applyBorder="1" applyAlignment="1">
      <alignment horizontal="center" vertical="center"/>
    </xf>
    <xf numFmtId="177" fontId="2" fillId="3" borderId="5" xfId="3" applyNumberFormat="1" applyFont="1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0" fontId="8" fillId="6" borderId="1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49" fontId="9" fillId="0" borderId="4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178" fontId="9" fillId="0" borderId="1" xfId="0" applyNumberFormat="1" applyFont="1" applyBorder="1" applyAlignment="1">
      <alignment horizontal="center" vertical="center"/>
    </xf>
    <xf numFmtId="178" fontId="0" fillId="0" borderId="1" xfId="0" applyNumberFormat="1" applyBorder="1">
      <alignment vertical="center"/>
    </xf>
    <xf numFmtId="178" fontId="0" fillId="0" borderId="1" xfId="0" applyNumberFormat="1" applyBorder="1" applyAlignment="1">
      <alignment horizontal="center" vertical="center"/>
    </xf>
    <xf numFmtId="178" fontId="8" fillId="0" borderId="1" xfId="0" applyNumberFormat="1" applyFont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178" fontId="9" fillId="5" borderId="1" xfId="0" applyNumberFormat="1" applyFont="1" applyFill="1" applyBorder="1" applyAlignment="1">
      <alignment horizontal="center" vertical="center"/>
    </xf>
    <xf numFmtId="178" fontId="0" fillId="0" borderId="1" xfId="0" applyNumberFormat="1" applyBorder="1" applyAlignment="1">
      <alignment horizontal="right" vertical="center"/>
    </xf>
    <xf numFmtId="178" fontId="0" fillId="6" borderId="1" xfId="0" applyNumberFormat="1" applyFill="1" applyBorder="1" applyAlignment="1">
      <alignment horizontal="center" vertical="center"/>
    </xf>
    <xf numFmtId="178" fontId="5" fillId="0" borderId="1" xfId="0" applyNumberFormat="1" applyFont="1" applyBorder="1" applyAlignment="1">
      <alignment horizontal="right" vertical="center"/>
    </xf>
    <xf numFmtId="177" fontId="0" fillId="0" borderId="0" xfId="3" applyNumberFormat="1" applyFont="1" applyBorder="1" applyAlignment="1">
      <alignment horizontal="center" vertical="center"/>
    </xf>
    <xf numFmtId="178" fontId="3" fillId="0" borderId="1" xfId="0" applyNumberFormat="1" applyFont="1" applyBorder="1" applyAlignment="1">
      <alignment horizontal="center" vertical="center"/>
    </xf>
    <xf numFmtId="0" fontId="9" fillId="0" borderId="3" xfId="0" applyFont="1" applyBorder="1" applyAlignment="1">
      <alignment horizontal="right" vertical="center"/>
    </xf>
    <xf numFmtId="0" fontId="9" fillId="0" borderId="0" xfId="0" applyFont="1" applyAlignment="1">
      <alignment horizontal="right" vertical="center"/>
    </xf>
    <xf numFmtId="56" fontId="0" fillId="0" borderId="1" xfId="0" applyNumberFormat="1" applyBorder="1" applyAlignment="1">
      <alignment horizontal="center" vertical="center"/>
    </xf>
    <xf numFmtId="178" fontId="12" fillId="3" borderId="1" xfId="0" applyNumberFormat="1" applyFont="1" applyFill="1" applyBorder="1" applyAlignment="1">
      <alignment horizontal="center" vertical="center"/>
    </xf>
    <xf numFmtId="178" fontId="0" fillId="0" borderId="0" xfId="0" applyNumberFormat="1">
      <alignment vertical="center"/>
    </xf>
    <xf numFmtId="0" fontId="13" fillId="2" borderId="0" xfId="0" applyFont="1" applyFill="1" applyAlignment="1">
      <alignment horizontal="left" vertical="center"/>
    </xf>
    <xf numFmtId="0" fontId="8" fillId="2" borderId="0" xfId="0" applyFont="1" applyFill="1">
      <alignment vertical="center"/>
    </xf>
    <xf numFmtId="0" fontId="7" fillId="2" borderId="0" xfId="0" applyFont="1" applyFill="1" applyAlignment="1">
      <alignment horizontal="left" vertical="center"/>
    </xf>
    <xf numFmtId="178" fontId="8" fillId="6" borderId="1" xfId="0" applyNumberFormat="1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0" fillId="7" borderId="1" xfId="0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8" fontId="9" fillId="6" borderId="1" xfId="0" applyNumberFormat="1" applyFont="1" applyFill="1" applyBorder="1" applyAlignment="1">
      <alignment horizontal="center" vertical="center"/>
    </xf>
    <xf numFmtId="6" fontId="0" fillId="0" borderId="1" xfId="2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6" fontId="0" fillId="7" borderId="1" xfId="0" applyNumberFormat="1" applyFill="1" applyBorder="1" applyAlignment="1">
      <alignment horizontal="center" vertical="center"/>
    </xf>
  </cellXfs>
  <cellStyles count="4">
    <cellStyle name="パーセント" xfId="3" builtinId="5"/>
    <cellStyle name="桁区切り" xfId="1" builtinId="6"/>
    <cellStyle name="通貨" xfId="2" builtinId="7"/>
    <cellStyle name="標準" xfId="0" builtinId="0"/>
  </cellStyles>
  <dxfs count="0"/>
  <tableStyles count="0" defaultTableStyle="TableStyleMedium2" defaultPivotStyle="PivotStyleLight16"/>
  <colors>
    <mruColors>
      <color rgb="FF00FD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FBEC93-BAD9-514B-8629-B22CBFFC3F63}">
  <dimension ref="A1:U136"/>
  <sheetViews>
    <sheetView tabSelected="1" workbookViewId="0">
      <selection activeCell="D10" sqref="D10"/>
    </sheetView>
  </sheetViews>
  <sheetFormatPr baseColWidth="10" defaultRowHeight="20"/>
  <cols>
    <col min="1" max="1" width="14.140625" style="4" bestFit="1" customWidth="1"/>
    <col min="2" max="2" width="13.85546875" bestFit="1" customWidth="1"/>
    <col min="3" max="5" width="12" bestFit="1" customWidth="1"/>
    <col min="6" max="6" width="13" bestFit="1" customWidth="1"/>
    <col min="7" max="7" width="14.140625" bestFit="1" customWidth="1"/>
    <col min="8" max="8" width="14" bestFit="1" customWidth="1"/>
    <col min="9" max="9" width="12" bestFit="1" customWidth="1"/>
    <col min="10" max="21" width="12" customWidth="1"/>
    <col min="22" max="22" width="12" bestFit="1" customWidth="1"/>
  </cols>
  <sheetData>
    <row r="1" spans="1:21">
      <c r="A1" s="1"/>
      <c r="B1" s="2" t="s">
        <v>51</v>
      </c>
      <c r="C1" s="3" t="s">
        <v>1</v>
      </c>
      <c r="D1" s="25" t="s">
        <v>2</v>
      </c>
    </row>
    <row r="2" spans="1:21">
      <c r="A2" s="1"/>
      <c r="B2" s="2" t="s">
        <v>50</v>
      </c>
      <c r="C2" s="2" t="s">
        <v>56</v>
      </c>
      <c r="D2" s="2" t="s">
        <v>56</v>
      </c>
    </row>
    <row r="3" spans="1:21">
      <c r="B3" s="63" t="s">
        <v>0</v>
      </c>
      <c r="C3" s="5" t="s">
        <v>58</v>
      </c>
      <c r="D3" s="64" t="s">
        <v>57</v>
      </c>
      <c r="E3" t="s">
        <v>3</v>
      </c>
    </row>
    <row r="4" spans="1:21">
      <c r="B4" s="2" t="s">
        <v>4</v>
      </c>
      <c r="C4" s="25" t="s">
        <v>59</v>
      </c>
      <c r="D4" s="25" t="s">
        <v>60</v>
      </c>
      <c r="E4" t="s">
        <v>3</v>
      </c>
    </row>
    <row r="5" spans="1:21">
      <c r="A5" s="1"/>
      <c r="B5" s="4"/>
      <c r="C5" s="4"/>
      <c r="D5" s="6"/>
      <c r="E5" s="4"/>
    </row>
    <row r="6" spans="1:21" s="9" customFormat="1">
      <c r="A6" s="7"/>
      <c r="B6" s="8" t="s">
        <v>5</v>
      </c>
      <c r="E6" s="10" t="s">
        <v>55</v>
      </c>
      <c r="F6" s="9" t="s">
        <v>6</v>
      </c>
    </row>
    <row r="7" spans="1:21" s="9" customFormat="1">
      <c r="A7" s="7"/>
      <c r="B7" s="8" t="s">
        <v>53</v>
      </c>
      <c r="E7" s="10" t="s">
        <v>52</v>
      </c>
    </row>
    <row r="8" spans="1:21" s="9" customFormat="1" ht="33">
      <c r="B8" s="11" t="s">
        <v>54</v>
      </c>
    </row>
    <row r="9" spans="1:21" s="9" customFormat="1" ht="33">
      <c r="B9" s="11"/>
      <c r="G9" s="7" t="s">
        <v>7</v>
      </c>
      <c r="H9" s="14">
        <f ca="1">TODAY()</f>
        <v>45320</v>
      </c>
      <c r="I9" s="15">
        <v>0.25</v>
      </c>
    </row>
    <row r="10" spans="1:21">
      <c r="A10"/>
    </row>
    <row r="11" spans="1:21" s="13" customFormat="1" ht="27">
      <c r="A11" s="58" t="s">
        <v>49</v>
      </c>
      <c r="B11" s="59"/>
      <c r="J11" s="15"/>
      <c r="K11" s="15"/>
      <c r="L11" s="15"/>
      <c r="M11" s="15"/>
      <c r="N11" s="15"/>
      <c r="O11" s="15"/>
      <c r="P11" s="15"/>
      <c r="Q11" s="15"/>
      <c r="R11" s="15"/>
      <c r="S11"/>
    </row>
    <row r="12" spans="1:21" s="13" customFormat="1" ht="27">
      <c r="A12" s="35"/>
      <c r="J12" s="15"/>
      <c r="K12" s="15"/>
      <c r="L12" s="15"/>
      <c r="M12" s="15"/>
      <c r="N12" s="15"/>
      <c r="O12" s="15"/>
      <c r="P12" s="15"/>
      <c r="Q12" s="15"/>
      <c r="R12" s="15"/>
      <c r="S12"/>
    </row>
    <row r="13" spans="1:21" s="13" customFormat="1" ht="24">
      <c r="A13" s="12"/>
      <c r="B13" s="67" t="s">
        <v>8</v>
      </c>
      <c r="C13" s="72" t="s">
        <v>40</v>
      </c>
      <c r="D13" s="72"/>
      <c r="E13" s="72"/>
      <c r="F13" s="72"/>
      <c r="G13" s="72"/>
      <c r="H13" s="72"/>
      <c r="I13" s="68" t="s">
        <v>15</v>
      </c>
      <c r="J13" s="67" t="s">
        <v>8</v>
      </c>
      <c r="K13" s="69" t="s">
        <v>25</v>
      </c>
      <c r="L13" s="70"/>
      <c r="M13" s="71"/>
      <c r="N13" s="68" t="s">
        <v>26</v>
      </c>
      <c r="O13" s="68"/>
      <c r="P13" s="68"/>
      <c r="Q13" s="2" t="s">
        <v>27</v>
      </c>
      <c r="R13" s="68" t="s">
        <v>20</v>
      </c>
      <c r="S13" s="67" t="s">
        <v>8</v>
      </c>
      <c r="T13" s="36" t="s">
        <v>27</v>
      </c>
      <c r="U13" s="37" t="s">
        <v>28</v>
      </c>
    </row>
    <row r="14" spans="1:21" ht="21">
      <c r="B14" s="67"/>
      <c r="C14" s="17" t="s">
        <v>9</v>
      </c>
      <c r="D14" s="2" t="s">
        <v>10</v>
      </c>
      <c r="E14" s="17" t="s">
        <v>11</v>
      </c>
      <c r="F14" s="18" t="s">
        <v>12</v>
      </c>
      <c r="G14" s="2" t="s">
        <v>13</v>
      </c>
      <c r="H14" s="19" t="s">
        <v>14</v>
      </c>
      <c r="I14" s="68"/>
      <c r="J14" s="67"/>
      <c r="K14" s="38" t="s">
        <v>29</v>
      </c>
      <c r="L14" s="38" t="s">
        <v>30</v>
      </c>
      <c r="M14" s="38" t="s">
        <v>31</v>
      </c>
      <c r="N14" s="17" t="s">
        <v>32</v>
      </c>
      <c r="O14" s="17" t="s">
        <v>33</v>
      </c>
      <c r="P14" s="38" t="s">
        <v>31</v>
      </c>
      <c r="Q14" s="39" t="s">
        <v>34</v>
      </c>
      <c r="R14" s="68"/>
      <c r="S14" s="67"/>
      <c r="T14" s="40" t="s">
        <v>35</v>
      </c>
      <c r="U14" s="41" t="s">
        <v>36</v>
      </c>
    </row>
    <row r="15" spans="1:21">
      <c r="B15" s="16" t="s">
        <v>16</v>
      </c>
      <c r="C15" s="17">
        <v>0</v>
      </c>
      <c r="D15" s="2">
        <v>1</v>
      </c>
      <c r="E15" s="17">
        <v>1</v>
      </c>
      <c r="F15" s="17">
        <v>0</v>
      </c>
      <c r="G15" s="17">
        <v>0</v>
      </c>
      <c r="H15" s="17">
        <v>0</v>
      </c>
      <c r="I15" s="2">
        <f>SUM(C15:H15)</f>
        <v>2</v>
      </c>
      <c r="J15" s="16" t="s">
        <v>16</v>
      </c>
      <c r="K15" s="42">
        <v>0</v>
      </c>
      <c r="L15" s="42">
        <v>0</v>
      </c>
      <c r="M15" s="42">
        <v>0</v>
      </c>
      <c r="N15" s="42">
        <v>0</v>
      </c>
      <c r="O15" s="42">
        <v>0</v>
      </c>
      <c r="P15" s="42">
        <v>0</v>
      </c>
      <c r="Q15" s="42">
        <v>0</v>
      </c>
      <c r="R15" s="44">
        <f>SUM(K15:Q15)</f>
        <v>0</v>
      </c>
      <c r="S15" s="16" t="s">
        <v>16</v>
      </c>
      <c r="T15" s="43">
        <v>0</v>
      </c>
      <c r="U15" s="43">
        <v>0</v>
      </c>
    </row>
    <row r="16" spans="1:21">
      <c r="B16" s="16" t="s">
        <v>17</v>
      </c>
      <c r="C16" s="17">
        <v>0</v>
      </c>
      <c r="D16" s="2">
        <v>1</v>
      </c>
      <c r="E16" s="17">
        <v>1</v>
      </c>
      <c r="F16" s="17">
        <v>1</v>
      </c>
      <c r="G16" s="17">
        <v>1</v>
      </c>
      <c r="H16" s="17">
        <v>0</v>
      </c>
      <c r="I16" s="2">
        <f>SUM(C16:H16)</f>
        <v>4</v>
      </c>
      <c r="J16" s="16" t="s">
        <v>17</v>
      </c>
      <c r="K16" s="42">
        <v>0</v>
      </c>
      <c r="L16" s="42">
        <v>0</v>
      </c>
      <c r="M16" s="42">
        <v>0</v>
      </c>
      <c r="N16" s="42">
        <v>0</v>
      </c>
      <c r="O16" s="42">
        <v>0</v>
      </c>
      <c r="P16" s="42">
        <v>0</v>
      </c>
      <c r="Q16" s="42">
        <v>0</v>
      </c>
      <c r="R16" s="44">
        <f>SUM(K16:Q16)</f>
        <v>0</v>
      </c>
      <c r="S16" s="16" t="s">
        <v>17</v>
      </c>
      <c r="T16" s="43">
        <v>0</v>
      </c>
      <c r="U16" s="43">
        <v>3</v>
      </c>
    </row>
    <row r="17" spans="1:21">
      <c r="B17" s="16" t="s">
        <v>18</v>
      </c>
      <c r="C17" s="17">
        <v>44</v>
      </c>
      <c r="D17" s="2">
        <v>43</v>
      </c>
      <c r="E17" s="17">
        <v>48</v>
      </c>
      <c r="F17" s="17">
        <v>121</v>
      </c>
      <c r="G17" s="17">
        <v>47</v>
      </c>
      <c r="H17" s="17">
        <v>60</v>
      </c>
      <c r="I17" s="2">
        <f>SUM(C17:H17)</f>
        <v>363</v>
      </c>
      <c r="J17" s="16" t="s">
        <v>18</v>
      </c>
      <c r="K17" s="42">
        <v>10</v>
      </c>
      <c r="L17" s="44">
        <v>1</v>
      </c>
      <c r="M17" s="42">
        <v>11</v>
      </c>
      <c r="N17" s="42">
        <v>6</v>
      </c>
      <c r="O17" s="42">
        <v>1</v>
      </c>
      <c r="P17" s="42">
        <v>0</v>
      </c>
      <c r="Q17" s="44">
        <v>7</v>
      </c>
      <c r="R17" s="44">
        <f>SUM(K17:Q17)</f>
        <v>36</v>
      </c>
      <c r="S17" s="16" t="s">
        <v>18</v>
      </c>
      <c r="T17" s="43">
        <v>47</v>
      </c>
      <c r="U17" s="43">
        <v>143</v>
      </c>
    </row>
    <row r="18" spans="1:21">
      <c r="B18" s="16" t="s">
        <v>19</v>
      </c>
      <c r="C18" s="25">
        <v>16</v>
      </c>
      <c r="D18" s="25">
        <v>29</v>
      </c>
      <c r="E18" s="2">
        <v>25</v>
      </c>
      <c r="F18" s="25">
        <v>70</v>
      </c>
      <c r="G18" s="2">
        <v>25</v>
      </c>
      <c r="H18" s="25">
        <v>37</v>
      </c>
      <c r="I18" s="2">
        <f>SUM(C18:H18)</f>
        <v>202</v>
      </c>
      <c r="J18" s="16" t="s">
        <v>19</v>
      </c>
      <c r="K18" s="45">
        <v>10</v>
      </c>
      <c r="L18" s="45">
        <v>3</v>
      </c>
      <c r="M18" s="44">
        <v>14</v>
      </c>
      <c r="N18" s="45">
        <v>4</v>
      </c>
      <c r="O18" s="44">
        <v>1</v>
      </c>
      <c r="P18" s="45">
        <v>0</v>
      </c>
      <c r="Q18" s="44">
        <v>15</v>
      </c>
      <c r="R18" s="56">
        <f>SUM(K18:Q18)</f>
        <v>47</v>
      </c>
      <c r="S18" s="16" t="s">
        <v>19</v>
      </c>
      <c r="T18" s="43">
        <v>18</v>
      </c>
      <c r="U18" s="43">
        <v>100</v>
      </c>
    </row>
    <row r="19" spans="1:21">
      <c r="B19" s="21" t="s">
        <v>42</v>
      </c>
      <c r="C19" s="22">
        <v>1</v>
      </c>
      <c r="D19" s="22">
        <v>6</v>
      </c>
      <c r="E19" s="22">
        <v>3</v>
      </c>
      <c r="F19" s="22">
        <v>7</v>
      </c>
      <c r="G19" s="22">
        <v>3</v>
      </c>
      <c r="H19" s="22">
        <v>3</v>
      </c>
      <c r="I19" s="2">
        <f>SUM(C19:H19)</f>
        <v>23</v>
      </c>
      <c r="J19" s="16" t="s">
        <v>42</v>
      </c>
      <c r="K19" s="42">
        <v>2</v>
      </c>
      <c r="L19" s="42">
        <v>0</v>
      </c>
      <c r="M19" s="44">
        <v>4</v>
      </c>
      <c r="N19" s="42">
        <v>5</v>
      </c>
      <c r="O19" s="42">
        <v>0</v>
      </c>
      <c r="P19" s="42">
        <v>0</v>
      </c>
      <c r="Q19" s="42">
        <v>0</v>
      </c>
      <c r="R19" s="44">
        <f>SUM(K19:Q19)</f>
        <v>11</v>
      </c>
      <c r="S19" s="16" t="s">
        <v>42</v>
      </c>
      <c r="T19" s="43"/>
      <c r="U19" s="43"/>
    </row>
    <row r="20" spans="1:21">
      <c r="B20" s="25" t="s">
        <v>20</v>
      </c>
      <c r="C20" s="17">
        <f>SUM(C15:C19)</f>
        <v>61</v>
      </c>
      <c r="D20" s="17">
        <f t="shared" ref="D20:H20" si="0">SUM(D15:D19)</f>
        <v>80</v>
      </c>
      <c r="E20" s="17">
        <f t="shared" si="0"/>
        <v>78</v>
      </c>
      <c r="F20" s="17">
        <f t="shared" si="0"/>
        <v>199</v>
      </c>
      <c r="G20" s="17">
        <f t="shared" si="0"/>
        <v>76</v>
      </c>
      <c r="H20" s="17">
        <f t="shared" si="0"/>
        <v>100</v>
      </c>
      <c r="I20" s="26">
        <f>SUM(I15:I19)</f>
        <v>594</v>
      </c>
      <c r="J20" s="46" t="s">
        <v>20</v>
      </c>
      <c r="K20" s="47">
        <f>SUM(K15:K19)</f>
        <v>22</v>
      </c>
      <c r="L20" s="47">
        <f t="shared" ref="L20:R20" si="1">SUM(L15:L19)</f>
        <v>4</v>
      </c>
      <c r="M20" s="47">
        <f t="shared" si="1"/>
        <v>29</v>
      </c>
      <c r="N20" s="47">
        <f t="shared" si="1"/>
        <v>15</v>
      </c>
      <c r="O20" s="47">
        <f t="shared" si="1"/>
        <v>2</v>
      </c>
      <c r="P20" s="47">
        <f t="shared" si="1"/>
        <v>0</v>
      </c>
      <c r="Q20" s="47">
        <f t="shared" si="1"/>
        <v>22</v>
      </c>
      <c r="R20" s="47">
        <f t="shared" si="1"/>
        <v>94</v>
      </c>
      <c r="S20" s="46" t="s">
        <v>20</v>
      </c>
      <c r="T20" s="43">
        <f>SUM(T15:T18)</f>
        <v>65</v>
      </c>
      <c r="U20" s="43">
        <f>SUM(U15:U18)</f>
        <v>246</v>
      </c>
    </row>
    <row r="21" spans="1:21">
      <c r="A21" s="27"/>
      <c r="B21" s="27" t="s">
        <v>21</v>
      </c>
      <c r="C21" s="28">
        <f>C20/247</f>
        <v>0.24696356275303644</v>
      </c>
      <c r="D21" s="28">
        <f>D20/303</f>
        <v>0.264026402640264</v>
      </c>
      <c r="E21" s="28">
        <f>E20/324</f>
        <v>0.24074074074074073</v>
      </c>
      <c r="F21" s="29">
        <f>F20/545</f>
        <v>0.3651376146788991</v>
      </c>
      <c r="G21" s="28">
        <f>G20/300</f>
        <v>0.25333333333333335</v>
      </c>
      <c r="H21" s="30">
        <f>H20/183</f>
        <v>0.54644808743169404</v>
      </c>
      <c r="I21" s="28">
        <f>I20/1902</f>
        <v>0.31230283911671924</v>
      </c>
      <c r="J21" s="51"/>
      <c r="K21" s="51"/>
      <c r="L21" s="51"/>
      <c r="M21" s="51"/>
      <c r="N21" s="51"/>
      <c r="O21" s="51"/>
      <c r="P21" s="51"/>
      <c r="Q21" s="51"/>
      <c r="R21" s="51"/>
    </row>
    <row r="22" spans="1:21" s="13" customFormat="1">
      <c r="A22" s="1"/>
    </row>
    <row r="23" spans="1:21" s="13" customFormat="1">
      <c r="A23" s="1"/>
    </row>
    <row r="24" spans="1:21" s="13" customFormat="1">
      <c r="A24" s="1" t="s">
        <v>43</v>
      </c>
    </row>
    <row r="25" spans="1:21" s="13" customFormat="1">
      <c r="A25" s="1"/>
    </row>
    <row r="26" spans="1:21" s="9" customFormat="1">
      <c r="A26" s="72" t="s">
        <v>8</v>
      </c>
      <c r="B26" s="68" t="s">
        <v>22</v>
      </c>
      <c r="C26" s="72" t="s">
        <v>40</v>
      </c>
      <c r="D26" s="72"/>
      <c r="E26" s="72"/>
      <c r="F26" s="72"/>
      <c r="G26" s="72"/>
      <c r="H26" s="72"/>
      <c r="I26" s="68" t="s">
        <v>15</v>
      </c>
      <c r="J26" s="67" t="s">
        <v>22</v>
      </c>
      <c r="K26" s="69" t="s">
        <v>25</v>
      </c>
      <c r="L26" s="70"/>
      <c r="M26" s="71"/>
      <c r="N26" s="68" t="s">
        <v>26</v>
      </c>
      <c r="O26" s="68"/>
      <c r="P26" s="68"/>
      <c r="Q26" s="2" t="s">
        <v>27</v>
      </c>
      <c r="R26" s="68" t="s">
        <v>20</v>
      </c>
      <c r="S26" s="67" t="s">
        <v>22</v>
      </c>
      <c r="T26" s="36" t="s">
        <v>27</v>
      </c>
      <c r="U26" s="37" t="s">
        <v>28</v>
      </c>
    </row>
    <row r="27" spans="1:21" ht="21">
      <c r="A27" s="72"/>
      <c r="B27" s="68"/>
      <c r="C27" s="17" t="s">
        <v>9</v>
      </c>
      <c r="D27" s="2" t="s">
        <v>10</v>
      </c>
      <c r="E27" s="17" t="s">
        <v>11</v>
      </c>
      <c r="F27" s="18" t="s">
        <v>12</v>
      </c>
      <c r="G27" s="2" t="s">
        <v>13</v>
      </c>
      <c r="H27" s="19" t="s">
        <v>14</v>
      </c>
      <c r="I27" s="68"/>
      <c r="J27" s="67"/>
      <c r="K27" s="38" t="s">
        <v>29</v>
      </c>
      <c r="L27" s="38" t="s">
        <v>30</v>
      </c>
      <c r="M27" s="38" t="s">
        <v>31</v>
      </c>
      <c r="N27" s="17" t="s">
        <v>32</v>
      </c>
      <c r="O27" s="17" t="s">
        <v>33</v>
      </c>
      <c r="P27" s="38" t="s">
        <v>31</v>
      </c>
      <c r="Q27" s="39" t="s">
        <v>34</v>
      </c>
      <c r="R27" s="68"/>
      <c r="S27" s="67"/>
      <c r="T27" s="40" t="s">
        <v>35</v>
      </c>
      <c r="U27" s="41" t="s">
        <v>36</v>
      </c>
    </row>
    <row r="28" spans="1:21">
      <c r="A28" s="2" t="s">
        <v>42</v>
      </c>
      <c r="B28" s="2" t="s">
        <v>37</v>
      </c>
      <c r="C28" s="45">
        <v>1</v>
      </c>
      <c r="D28" s="45">
        <v>6</v>
      </c>
      <c r="E28" s="45">
        <v>3</v>
      </c>
      <c r="F28" s="45">
        <v>7</v>
      </c>
      <c r="G28" s="45">
        <v>3</v>
      </c>
      <c r="H28" s="45">
        <v>3</v>
      </c>
      <c r="I28" s="52">
        <f t="shared" ref="I28" si="2">SUM(C28:H28)</f>
        <v>23</v>
      </c>
      <c r="J28" s="2" t="s">
        <v>37</v>
      </c>
      <c r="K28" s="66">
        <v>2</v>
      </c>
      <c r="L28" s="42">
        <v>0</v>
      </c>
      <c r="M28" s="31">
        <v>4</v>
      </c>
      <c r="N28" s="61">
        <v>5</v>
      </c>
      <c r="O28" s="42">
        <v>0</v>
      </c>
      <c r="P28" s="42">
        <v>0</v>
      </c>
      <c r="Q28" s="42">
        <v>0</v>
      </c>
      <c r="R28" s="44">
        <f>SUM(K28:Q28)</f>
        <v>11</v>
      </c>
      <c r="S28" s="2" t="s">
        <v>37</v>
      </c>
      <c r="T28" s="44"/>
      <c r="U28" s="44"/>
    </row>
    <row r="29" spans="1:21">
      <c r="A29"/>
      <c r="U29" s="57"/>
    </row>
    <row r="30" spans="1:21">
      <c r="A30" s="1" t="s">
        <v>23</v>
      </c>
    </row>
    <row r="31" spans="1:21">
      <c r="A31" s="68" t="s">
        <v>24</v>
      </c>
      <c r="B31" s="68"/>
      <c r="C31" s="72" t="s">
        <v>40</v>
      </c>
      <c r="D31" s="72"/>
      <c r="E31" s="72"/>
      <c r="F31" s="72"/>
      <c r="G31" s="72"/>
      <c r="H31" s="72"/>
      <c r="I31" s="68" t="s">
        <v>15</v>
      </c>
      <c r="J31" s="67" t="s">
        <v>24</v>
      </c>
      <c r="K31" s="68" t="s">
        <v>25</v>
      </c>
      <c r="L31" s="68"/>
      <c r="M31" s="68"/>
      <c r="N31" s="68" t="s">
        <v>26</v>
      </c>
      <c r="O31" s="68"/>
      <c r="P31" s="68"/>
      <c r="Q31" s="2" t="s">
        <v>27</v>
      </c>
      <c r="R31" s="68" t="s">
        <v>20</v>
      </c>
      <c r="S31" s="67" t="s">
        <v>24</v>
      </c>
      <c r="T31" s="2" t="s">
        <v>27</v>
      </c>
      <c r="U31" s="2" t="s">
        <v>28</v>
      </c>
    </row>
    <row r="32" spans="1:21" ht="21">
      <c r="A32" s="68"/>
      <c r="B32" s="68"/>
      <c r="C32" s="17" t="s">
        <v>9</v>
      </c>
      <c r="D32" s="2" t="s">
        <v>10</v>
      </c>
      <c r="E32" s="17" t="s">
        <v>11</v>
      </c>
      <c r="F32" s="17" t="s">
        <v>12</v>
      </c>
      <c r="G32" s="2" t="s">
        <v>13</v>
      </c>
      <c r="H32" s="32" t="s">
        <v>14</v>
      </c>
      <c r="I32" s="68"/>
      <c r="J32" s="67"/>
      <c r="K32" s="38" t="s">
        <v>29</v>
      </c>
      <c r="L32" s="38" t="s">
        <v>30</v>
      </c>
      <c r="M32" s="38" t="s">
        <v>31</v>
      </c>
      <c r="N32" s="17" t="s">
        <v>32</v>
      </c>
      <c r="O32" s="17" t="s">
        <v>33</v>
      </c>
      <c r="P32" s="38" t="s">
        <v>31</v>
      </c>
      <c r="Q32" s="39" t="s">
        <v>34</v>
      </c>
      <c r="R32" s="68"/>
      <c r="S32" s="67"/>
      <c r="T32" s="39" t="s">
        <v>35</v>
      </c>
      <c r="U32" s="2" t="s">
        <v>36</v>
      </c>
    </row>
    <row r="33" spans="1:21">
      <c r="A33" s="73">
        <v>45295</v>
      </c>
      <c r="B33" s="73"/>
      <c r="C33" s="45">
        <v>0</v>
      </c>
      <c r="D33" s="45">
        <v>0</v>
      </c>
      <c r="E33" s="61">
        <v>1</v>
      </c>
      <c r="F33" s="61">
        <v>1</v>
      </c>
      <c r="G33" s="45">
        <v>0</v>
      </c>
      <c r="H33" s="45">
        <v>0</v>
      </c>
      <c r="I33" s="49">
        <f>SUM(C33:H33)</f>
        <v>2</v>
      </c>
      <c r="J33" s="55">
        <v>45295</v>
      </c>
      <c r="K33" s="42">
        <v>0</v>
      </c>
      <c r="L33" s="42">
        <v>0</v>
      </c>
      <c r="M33" s="31">
        <v>2</v>
      </c>
      <c r="N33" s="61">
        <v>5</v>
      </c>
      <c r="O33" s="42">
        <v>0</v>
      </c>
      <c r="P33" s="42">
        <v>0</v>
      </c>
      <c r="Q33" s="42">
        <v>0</v>
      </c>
      <c r="R33" s="44">
        <f>SUM(K33:Q33)</f>
        <v>7</v>
      </c>
      <c r="S33" s="2"/>
      <c r="T33" s="2"/>
      <c r="U33" s="2"/>
    </row>
    <row r="34" spans="1:21">
      <c r="A34" s="73">
        <v>45297</v>
      </c>
      <c r="B34" s="73"/>
      <c r="C34" s="45">
        <v>0</v>
      </c>
      <c r="D34" s="61">
        <v>1</v>
      </c>
      <c r="E34" s="45">
        <v>0</v>
      </c>
      <c r="F34" s="45">
        <v>0</v>
      </c>
      <c r="G34" s="45">
        <v>0</v>
      </c>
      <c r="H34" s="45">
        <v>0</v>
      </c>
      <c r="I34" s="49">
        <f t="shared" ref="I34:I39" si="3">SUM(C34:H34)</f>
        <v>1</v>
      </c>
      <c r="J34" s="62"/>
      <c r="K34" s="42"/>
      <c r="L34" s="42"/>
      <c r="M34" s="42"/>
    </row>
    <row r="35" spans="1:21">
      <c r="A35" s="73">
        <v>45299</v>
      </c>
      <c r="B35" s="73"/>
      <c r="C35" s="45">
        <v>0</v>
      </c>
      <c r="D35" s="45">
        <v>0</v>
      </c>
      <c r="E35" s="45">
        <v>0</v>
      </c>
      <c r="F35" s="61">
        <v>1</v>
      </c>
      <c r="G35" s="45">
        <v>0</v>
      </c>
      <c r="H35" s="45">
        <v>0</v>
      </c>
      <c r="I35" s="49">
        <f t="shared" si="3"/>
        <v>1</v>
      </c>
      <c r="J35" s="62"/>
      <c r="K35" s="42"/>
      <c r="L35" s="42"/>
      <c r="M35" s="42"/>
    </row>
    <row r="36" spans="1:21">
      <c r="A36" s="73">
        <v>45300</v>
      </c>
      <c r="B36" s="73"/>
      <c r="C36" s="45">
        <v>0</v>
      </c>
      <c r="D36" s="61">
        <v>2</v>
      </c>
      <c r="E36" s="45">
        <v>0</v>
      </c>
      <c r="F36" s="45">
        <v>0</v>
      </c>
      <c r="G36" s="45">
        <v>0</v>
      </c>
      <c r="H36" s="45">
        <v>0</v>
      </c>
      <c r="I36" s="49">
        <f t="shared" si="3"/>
        <v>2</v>
      </c>
      <c r="J36" s="55">
        <v>45300</v>
      </c>
      <c r="K36" s="42">
        <v>0</v>
      </c>
      <c r="L36" s="42">
        <v>0</v>
      </c>
      <c r="M36" s="61">
        <v>1</v>
      </c>
    </row>
    <row r="37" spans="1:21">
      <c r="A37" s="73">
        <v>45301</v>
      </c>
      <c r="B37" s="73"/>
      <c r="C37" s="45">
        <v>0</v>
      </c>
      <c r="D37" s="61">
        <v>1</v>
      </c>
      <c r="E37" s="45">
        <v>0</v>
      </c>
      <c r="F37" s="61">
        <v>1</v>
      </c>
      <c r="G37" s="61">
        <v>1</v>
      </c>
      <c r="H37" s="61">
        <v>2</v>
      </c>
      <c r="I37" s="49">
        <f t="shared" si="3"/>
        <v>5</v>
      </c>
      <c r="J37" s="55"/>
      <c r="K37" s="42"/>
      <c r="L37" s="42"/>
      <c r="M37" s="42"/>
    </row>
    <row r="38" spans="1:21">
      <c r="A38" s="73">
        <v>45302</v>
      </c>
      <c r="B38" s="73"/>
      <c r="C38" s="61">
        <v>1</v>
      </c>
      <c r="D38" s="45">
        <v>0</v>
      </c>
      <c r="E38" s="61">
        <v>1</v>
      </c>
      <c r="F38" s="61">
        <v>1</v>
      </c>
      <c r="G38" s="61">
        <v>1</v>
      </c>
      <c r="H38" s="45">
        <v>0</v>
      </c>
      <c r="I38" s="49">
        <f t="shared" si="3"/>
        <v>4</v>
      </c>
      <c r="J38" s="55">
        <v>45303</v>
      </c>
      <c r="K38" s="61">
        <v>1</v>
      </c>
      <c r="L38" s="42"/>
      <c r="M38" s="42"/>
    </row>
    <row r="39" spans="1:21">
      <c r="A39" s="73">
        <v>45304</v>
      </c>
      <c r="B39" s="73"/>
      <c r="C39" s="45">
        <v>0</v>
      </c>
      <c r="D39" s="45">
        <v>0</v>
      </c>
      <c r="E39" s="45">
        <v>0</v>
      </c>
      <c r="F39" s="61">
        <v>1</v>
      </c>
      <c r="G39" s="45">
        <v>0</v>
      </c>
      <c r="H39" s="45">
        <v>0</v>
      </c>
      <c r="I39" s="49">
        <f t="shared" si="3"/>
        <v>1</v>
      </c>
      <c r="J39" s="62"/>
      <c r="K39" s="62"/>
      <c r="L39" s="62"/>
      <c r="M39" s="62"/>
    </row>
    <row r="40" spans="1:21">
      <c r="A40" s="73">
        <v>45306</v>
      </c>
      <c r="B40" s="73"/>
      <c r="C40" s="45">
        <v>0</v>
      </c>
      <c r="D40" s="45">
        <v>0</v>
      </c>
      <c r="E40" s="45">
        <v>0</v>
      </c>
      <c r="F40" s="61">
        <v>1</v>
      </c>
      <c r="G40" s="45">
        <v>0</v>
      </c>
      <c r="H40" s="45">
        <v>0</v>
      </c>
      <c r="I40" s="49">
        <f t="shared" ref="I40:I43" si="4">SUM(C40:H40)</f>
        <v>1</v>
      </c>
      <c r="J40" s="62"/>
      <c r="K40" s="62"/>
      <c r="L40" s="62"/>
      <c r="M40" s="62"/>
    </row>
    <row r="41" spans="1:21">
      <c r="A41" s="73">
        <v>45307</v>
      </c>
      <c r="B41" s="73"/>
      <c r="C41" s="45">
        <v>0</v>
      </c>
      <c r="D41" s="45">
        <v>0</v>
      </c>
      <c r="E41" s="61">
        <v>1</v>
      </c>
      <c r="F41" s="45">
        <v>0</v>
      </c>
      <c r="G41" s="61">
        <v>1</v>
      </c>
      <c r="H41" s="61">
        <v>1</v>
      </c>
      <c r="I41" s="49">
        <f t="shared" si="4"/>
        <v>3</v>
      </c>
      <c r="J41" s="62"/>
      <c r="K41" s="62"/>
      <c r="L41" s="62"/>
      <c r="M41" s="62"/>
    </row>
    <row r="42" spans="1:21">
      <c r="A42" s="73">
        <v>45308</v>
      </c>
      <c r="B42" s="73"/>
      <c r="C42" s="45">
        <v>0</v>
      </c>
      <c r="D42" s="45">
        <v>0</v>
      </c>
      <c r="E42" s="45">
        <v>0</v>
      </c>
      <c r="F42" s="61">
        <v>1</v>
      </c>
      <c r="G42" s="45">
        <v>0</v>
      </c>
      <c r="H42" s="45">
        <v>0</v>
      </c>
      <c r="I42" s="49">
        <f t="shared" si="4"/>
        <v>1</v>
      </c>
      <c r="J42" s="62"/>
      <c r="K42" s="62"/>
      <c r="L42" s="62"/>
      <c r="M42" s="62"/>
    </row>
    <row r="43" spans="1:21">
      <c r="A43" s="73">
        <v>45310</v>
      </c>
      <c r="B43" s="73"/>
      <c r="C43" s="45">
        <v>0</v>
      </c>
      <c r="D43" s="61">
        <v>2</v>
      </c>
      <c r="E43" s="45">
        <v>0</v>
      </c>
      <c r="F43" s="45">
        <v>0</v>
      </c>
      <c r="G43" s="45">
        <v>0</v>
      </c>
      <c r="H43" s="45">
        <v>0</v>
      </c>
      <c r="I43" s="49">
        <f t="shared" si="4"/>
        <v>2</v>
      </c>
      <c r="J43" s="55">
        <v>45310</v>
      </c>
      <c r="K43" s="62"/>
      <c r="L43" s="62"/>
      <c r="M43" s="61">
        <v>1</v>
      </c>
      <c r="N43" s="61">
        <v>5</v>
      </c>
    </row>
    <row r="44" spans="1:21">
      <c r="A44" s="65"/>
      <c r="B44" s="65"/>
      <c r="J44" s="55">
        <v>45315</v>
      </c>
      <c r="K44" s="61">
        <v>1</v>
      </c>
    </row>
    <row r="46" spans="1:21" ht="24">
      <c r="A46" s="60" t="s">
        <v>48</v>
      </c>
      <c r="B46" s="59"/>
      <c r="C46" s="13"/>
      <c r="D46" s="13"/>
      <c r="E46" s="13"/>
      <c r="F46" s="13"/>
      <c r="G46" s="13"/>
      <c r="H46" s="13"/>
      <c r="I46" s="13"/>
      <c r="J46" s="13"/>
      <c r="K46" s="13"/>
    </row>
    <row r="47" spans="1:21" ht="24">
      <c r="A47" s="12"/>
      <c r="B47" s="13"/>
      <c r="C47" s="13"/>
      <c r="D47" s="13"/>
      <c r="E47" s="13"/>
      <c r="F47" s="13"/>
      <c r="G47" s="13"/>
      <c r="H47" s="13"/>
      <c r="I47" s="13"/>
      <c r="J47" s="13"/>
      <c r="K47" s="13"/>
    </row>
    <row r="48" spans="1:21">
      <c r="A48"/>
      <c r="B48" s="67" t="s">
        <v>8</v>
      </c>
      <c r="C48" s="72" t="s">
        <v>40</v>
      </c>
      <c r="D48" s="72"/>
      <c r="E48" s="72"/>
      <c r="F48" s="72"/>
      <c r="G48" s="72"/>
      <c r="H48" s="72"/>
      <c r="I48" s="68" t="s">
        <v>15</v>
      </c>
      <c r="J48" s="67" t="s">
        <v>8</v>
      </c>
      <c r="K48" s="68" t="s">
        <v>25</v>
      </c>
      <c r="L48" s="68"/>
      <c r="M48" s="68"/>
      <c r="N48" s="68" t="s">
        <v>26</v>
      </c>
      <c r="O48" s="68"/>
      <c r="P48" s="68"/>
      <c r="Q48" s="2" t="s">
        <v>27</v>
      </c>
      <c r="R48" s="68" t="s">
        <v>20</v>
      </c>
      <c r="S48" s="67" t="s">
        <v>8</v>
      </c>
      <c r="T48" s="2" t="s">
        <v>27</v>
      </c>
      <c r="U48" s="2" t="s">
        <v>28</v>
      </c>
    </row>
    <row r="49" spans="1:21" ht="21">
      <c r="A49"/>
      <c r="B49" s="67"/>
      <c r="C49" s="17" t="s">
        <v>9</v>
      </c>
      <c r="D49" s="2" t="s">
        <v>10</v>
      </c>
      <c r="E49" s="18" t="s">
        <v>11</v>
      </c>
      <c r="F49" s="18" t="s">
        <v>12</v>
      </c>
      <c r="G49" s="20" t="s">
        <v>13</v>
      </c>
      <c r="H49" s="19" t="s">
        <v>14</v>
      </c>
      <c r="I49" s="68"/>
      <c r="J49" s="67"/>
      <c r="K49" s="38" t="s">
        <v>29</v>
      </c>
      <c r="L49" s="38" t="s">
        <v>30</v>
      </c>
      <c r="M49" s="38" t="s">
        <v>31</v>
      </c>
      <c r="N49" s="17" t="s">
        <v>32</v>
      </c>
      <c r="O49" s="17" t="s">
        <v>33</v>
      </c>
      <c r="P49" s="38" t="s">
        <v>31</v>
      </c>
      <c r="Q49" s="39" t="s">
        <v>34</v>
      </c>
      <c r="R49" s="68"/>
      <c r="S49" s="67"/>
      <c r="T49" s="39" t="s">
        <v>35</v>
      </c>
      <c r="U49" s="2" t="s">
        <v>36</v>
      </c>
    </row>
    <row r="50" spans="1:21">
      <c r="A50"/>
      <c r="B50" s="16" t="s">
        <v>16</v>
      </c>
      <c r="C50" s="17" t="s">
        <v>46</v>
      </c>
      <c r="D50" s="17" t="s">
        <v>46</v>
      </c>
      <c r="E50" s="17" t="s">
        <v>46</v>
      </c>
      <c r="F50" s="17" t="s">
        <v>46</v>
      </c>
      <c r="G50" s="17" t="s">
        <v>46</v>
      </c>
      <c r="H50" s="17" t="s">
        <v>46</v>
      </c>
      <c r="I50" s="17" t="s">
        <v>46</v>
      </c>
      <c r="J50" s="25" t="s">
        <v>16</v>
      </c>
      <c r="K50" s="17" t="s">
        <v>46</v>
      </c>
      <c r="L50" s="17" t="s">
        <v>46</v>
      </c>
      <c r="M50" s="17" t="s">
        <v>46</v>
      </c>
      <c r="N50" s="17" t="s">
        <v>46</v>
      </c>
      <c r="O50" s="17" t="s">
        <v>46</v>
      </c>
      <c r="P50" s="17" t="s">
        <v>46</v>
      </c>
      <c r="Q50" s="17" t="s">
        <v>46</v>
      </c>
      <c r="R50" s="17" t="s">
        <v>46</v>
      </c>
      <c r="S50" s="25" t="s">
        <v>16</v>
      </c>
      <c r="T50" s="17" t="s">
        <v>46</v>
      </c>
      <c r="U50" s="17" t="s">
        <v>46</v>
      </c>
    </row>
    <row r="51" spans="1:21">
      <c r="A51"/>
      <c r="B51" s="16" t="s">
        <v>17</v>
      </c>
      <c r="C51" s="17" t="s">
        <v>46</v>
      </c>
      <c r="D51" s="17" t="s">
        <v>46</v>
      </c>
      <c r="E51" s="17" t="s">
        <v>46</v>
      </c>
      <c r="F51" s="17" t="s">
        <v>46</v>
      </c>
      <c r="G51" s="17" t="s">
        <v>46</v>
      </c>
      <c r="H51" s="17" t="s">
        <v>46</v>
      </c>
      <c r="I51" s="17" t="s">
        <v>46</v>
      </c>
      <c r="J51" s="25" t="s">
        <v>17</v>
      </c>
      <c r="K51" s="17" t="s">
        <v>46</v>
      </c>
      <c r="L51" s="17" t="s">
        <v>46</v>
      </c>
      <c r="M51" s="17" t="s">
        <v>46</v>
      </c>
      <c r="N51" s="17" t="s">
        <v>46</v>
      </c>
      <c r="O51" s="17" t="s">
        <v>46</v>
      </c>
      <c r="P51" s="17" t="s">
        <v>46</v>
      </c>
      <c r="Q51" s="17" t="s">
        <v>46</v>
      </c>
      <c r="R51" s="17" t="s">
        <v>46</v>
      </c>
      <c r="S51" s="25" t="s">
        <v>17</v>
      </c>
      <c r="T51" s="17" t="s">
        <v>46</v>
      </c>
      <c r="U51" s="17" t="s">
        <v>46</v>
      </c>
    </row>
    <row r="52" spans="1:21">
      <c r="A52"/>
      <c r="B52" s="16" t="s">
        <v>18</v>
      </c>
      <c r="C52" s="17">
        <v>2</v>
      </c>
      <c r="D52" s="2">
        <v>0</v>
      </c>
      <c r="E52" s="17">
        <v>1</v>
      </c>
      <c r="F52" s="17">
        <v>7</v>
      </c>
      <c r="G52" s="17">
        <v>0</v>
      </c>
      <c r="H52" s="17">
        <v>1</v>
      </c>
      <c r="I52" s="2">
        <f>SUM(C52:H52)</f>
        <v>11</v>
      </c>
      <c r="J52" s="25" t="s">
        <v>18</v>
      </c>
      <c r="K52" s="42">
        <v>0</v>
      </c>
      <c r="L52" s="42">
        <v>0</v>
      </c>
      <c r="M52" s="42">
        <v>0</v>
      </c>
      <c r="N52" s="42">
        <v>0</v>
      </c>
      <c r="O52" s="42">
        <v>0</v>
      </c>
      <c r="P52" s="42">
        <v>0</v>
      </c>
      <c r="Q52" s="44">
        <v>0</v>
      </c>
      <c r="R52" s="44">
        <f>SUM(K52:Q52)</f>
        <v>0</v>
      </c>
      <c r="S52" s="25" t="s">
        <v>18</v>
      </c>
      <c r="T52" s="2">
        <v>0</v>
      </c>
      <c r="U52" s="2" t="s">
        <v>41</v>
      </c>
    </row>
    <row r="53" spans="1:21">
      <c r="A53"/>
      <c r="B53" s="23" t="s">
        <v>19</v>
      </c>
      <c r="C53" s="25">
        <v>6</v>
      </c>
      <c r="D53" s="25">
        <v>6</v>
      </c>
      <c r="E53" s="2">
        <v>34</v>
      </c>
      <c r="F53" s="25">
        <v>34</v>
      </c>
      <c r="G53" s="2">
        <v>17</v>
      </c>
      <c r="H53" s="25">
        <v>9</v>
      </c>
      <c r="I53" s="24">
        <f>SUM(C53:H53)</f>
        <v>106</v>
      </c>
      <c r="J53" s="25" t="s">
        <v>19</v>
      </c>
      <c r="K53" s="42">
        <v>2</v>
      </c>
      <c r="L53" s="42">
        <v>0</v>
      </c>
      <c r="M53" s="42">
        <v>2</v>
      </c>
      <c r="N53" s="42">
        <v>0</v>
      </c>
      <c r="O53" s="42">
        <v>0</v>
      </c>
      <c r="P53" s="42">
        <v>1</v>
      </c>
      <c r="Q53" s="44">
        <v>6</v>
      </c>
      <c r="R53" s="56">
        <f>SUM(K53:Q53)</f>
        <v>11</v>
      </c>
      <c r="S53" s="25" t="s">
        <v>19</v>
      </c>
      <c r="T53" s="44">
        <v>15</v>
      </c>
      <c r="U53" s="44">
        <v>124</v>
      </c>
    </row>
    <row r="54" spans="1:21">
      <c r="A54"/>
      <c r="B54" s="16" t="s">
        <v>42</v>
      </c>
      <c r="C54" s="2">
        <v>0</v>
      </c>
      <c r="D54" s="31">
        <v>1</v>
      </c>
      <c r="E54" s="31">
        <v>1</v>
      </c>
      <c r="F54" s="31">
        <v>1</v>
      </c>
      <c r="G54" s="31">
        <v>1</v>
      </c>
      <c r="H54" s="33">
        <v>3</v>
      </c>
      <c r="I54" s="2">
        <f>SUM(C54:H54)</f>
        <v>7</v>
      </c>
      <c r="J54" s="16" t="s">
        <v>42</v>
      </c>
      <c r="K54" s="42">
        <v>0</v>
      </c>
      <c r="L54" s="42">
        <v>0</v>
      </c>
      <c r="M54" s="42">
        <v>0</v>
      </c>
      <c r="N54" s="42">
        <v>0</v>
      </c>
      <c r="O54" s="42">
        <v>0</v>
      </c>
      <c r="P54" s="42">
        <v>0</v>
      </c>
      <c r="Q54" s="44">
        <v>0</v>
      </c>
      <c r="R54" s="44">
        <f>SUM(K54:Q54)</f>
        <v>0</v>
      </c>
      <c r="S54" s="25" t="s">
        <v>42</v>
      </c>
      <c r="T54" s="44"/>
      <c r="U54" s="44"/>
    </row>
    <row r="55" spans="1:21">
      <c r="A55"/>
      <c r="B55" s="25" t="s">
        <v>20</v>
      </c>
      <c r="C55" s="2">
        <f>SUM(C50:C54)</f>
        <v>8</v>
      </c>
      <c r="D55" s="2">
        <f t="shared" ref="D55:I55" si="5">SUM(D50:D54)</f>
        <v>7</v>
      </c>
      <c r="E55" s="2">
        <f t="shared" si="5"/>
        <v>36</v>
      </c>
      <c r="F55" s="2">
        <f t="shared" si="5"/>
        <v>42</v>
      </c>
      <c r="G55" s="2">
        <f t="shared" si="5"/>
        <v>18</v>
      </c>
      <c r="H55" s="2">
        <v>13</v>
      </c>
      <c r="I55" s="2">
        <f t="shared" si="5"/>
        <v>124</v>
      </c>
      <c r="J55" s="25" t="s">
        <v>20</v>
      </c>
      <c r="K55" s="42">
        <f>SUM(K50:K54)</f>
        <v>2</v>
      </c>
      <c r="L55" s="42">
        <f t="shared" ref="L55:U55" si="6">SUM(L50:L54)</f>
        <v>0</v>
      </c>
      <c r="M55" s="42">
        <f t="shared" si="6"/>
        <v>2</v>
      </c>
      <c r="N55" s="42">
        <f t="shared" si="6"/>
        <v>0</v>
      </c>
      <c r="O55" s="42">
        <f t="shared" si="6"/>
        <v>0</v>
      </c>
      <c r="P55" s="42">
        <f t="shared" si="6"/>
        <v>1</v>
      </c>
      <c r="Q55" s="42">
        <f t="shared" si="6"/>
        <v>6</v>
      </c>
      <c r="R55" s="42">
        <f t="shared" si="6"/>
        <v>11</v>
      </c>
      <c r="S55" s="25" t="s">
        <v>20</v>
      </c>
      <c r="T55" s="42">
        <f t="shared" si="6"/>
        <v>15</v>
      </c>
      <c r="U55" s="42">
        <f t="shared" si="6"/>
        <v>124</v>
      </c>
    </row>
    <row r="56" spans="1:21">
      <c r="A56" s="13"/>
      <c r="B56" s="27" t="s">
        <v>21</v>
      </c>
      <c r="C56" s="28">
        <f>C55/247</f>
        <v>3.2388663967611336E-2</v>
      </c>
      <c r="D56" s="28">
        <f>D55/303</f>
        <v>2.3102310231023101E-2</v>
      </c>
      <c r="E56" s="29">
        <f>E55/324</f>
        <v>0.1111111111111111</v>
      </c>
      <c r="F56" s="29">
        <f>F55/545</f>
        <v>7.7064220183486243E-2</v>
      </c>
      <c r="G56" s="29">
        <f>G55/300</f>
        <v>0.06</v>
      </c>
      <c r="H56" s="30">
        <f>H55/183</f>
        <v>7.1038251366120214E-2</v>
      </c>
      <c r="I56" s="28">
        <f>I55/1902</f>
        <v>6.5194532071503677E-2</v>
      </c>
      <c r="J56" s="13"/>
    </row>
    <row r="57" spans="1:21" ht="24">
      <c r="A57" s="12" t="s">
        <v>44</v>
      </c>
      <c r="B57" s="13"/>
      <c r="C57" s="13"/>
      <c r="D57" s="13"/>
      <c r="E57" s="13"/>
      <c r="F57" s="13"/>
      <c r="G57" s="13"/>
      <c r="H57" s="13"/>
      <c r="I57" s="53" t="s">
        <v>47</v>
      </c>
      <c r="J57" s="9"/>
      <c r="K57" s="9"/>
    </row>
    <row r="58" spans="1:21" ht="24">
      <c r="A58" s="12"/>
      <c r="B58" s="13"/>
      <c r="C58" s="13"/>
      <c r="D58" s="13"/>
      <c r="E58" s="13"/>
      <c r="F58" s="13"/>
      <c r="G58" s="13"/>
      <c r="H58" s="13"/>
      <c r="I58" s="54"/>
      <c r="J58" s="9"/>
      <c r="K58" s="9"/>
    </row>
    <row r="59" spans="1:21">
      <c r="A59" s="72" t="s">
        <v>8</v>
      </c>
      <c r="B59" s="68" t="s">
        <v>22</v>
      </c>
      <c r="C59" s="72" t="s">
        <v>40</v>
      </c>
      <c r="D59" s="72"/>
      <c r="E59" s="72"/>
      <c r="F59" s="72"/>
      <c r="G59" s="72"/>
      <c r="H59" s="72"/>
      <c r="I59" s="68" t="s">
        <v>15</v>
      </c>
      <c r="J59" s="67" t="s">
        <v>22</v>
      </c>
      <c r="K59" s="69" t="s">
        <v>25</v>
      </c>
      <c r="L59" s="70"/>
      <c r="M59" s="71"/>
      <c r="N59" s="68" t="s">
        <v>26</v>
      </c>
      <c r="O59" s="68"/>
      <c r="P59" s="68"/>
      <c r="Q59" s="2" t="s">
        <v>27</v>
      </c>
      <c r="R59" s="68" t="s">
        <v>20</v>
      </c>
      <c r="S59" s="67" t="s">
        <v>19</v>
      </c>
      <c r="T59" s="36" t="s">
        <v>27</v>
      </c>
      <c r="U59" s="37" t="s">
        <v>28</v>
      </c>
    </row>
    <row r="60" spans="1:21" ht="21">
      <c r="A60" s="72"/>
      <c r="B60" s="68"/>
      <c r="C60" s="17" t="s">
        <v>9</v>
      </c>
      <c r="D60" s="2" t="s">
        <v>10</v>
      </c>
      <c r="E60" s="17" t="s">
        <v>11</v>
      </c>
      <c r="F60" s="17" t="s">
        <v>12</v>
      </c>
      <c r="G60" s="2" t="s">
        <v>13</v>
      </c>
      <c r="H60" s="32" t="s">
        <v>14</v>
      </c>
      <c r="I60" s="68"/>
      <c r="J60" s="67"/>
      <c r="K60" s="38" t="s">
        <v>29</v>
      </c>
      <c r="L60" s="38" t="s">
        <v>30</v>
      </c>
      <c r="M60" s="38" t="s">
        <v>31</v>
      </c>
      <c r="N60" s="17" t="s">
        <v>32</v>
      </c>
      <c r="O60" s="17" t="s">
        <v>33</v>
      </c>
      <c r="P60" s="38" t="s">
        <v>31</v>
      </c>
      <c r="Q60" s="39" t="s">
        <v>34</v>
      </c>
      <c r="R60" s="68"/>
      <c r="S60" s="67"/>
      <c r="T60" s="40" t="s">
        <v>35</v>
      </c>
      <c r="U60" s="41" t="s">
        <v>36</v>
      </c>
    </row>
    <row r="61" spans="1:21">
      <c r="A61" s="2" t="s">
        <v>19</v>
      </c>
      <c r="B61" s="2" t="s">
        <v>37</v>
      </c>
      <c r="C61" s="45">
        <v>0</v>
      </c>
      <c r="D61" s="45">
        <v>1</v>
      </c>
      <c r="E61" s="45">
        <v>1</v>
      </c>
      <c r="F61" s="45">
        <v>1</v>
      </c>
      <c r="G61" s="45">
        <v>1</v>
      </c>
      <c r="H61" s="44">
        <v>3</v>
      </c>
      <c r="I61" s="49">
        <f>SUM(C61:H61)</f>
        <v>7</v>
      </c>
      <c r="J61" s="2" t="s">
        <v>37</v>
      </c>
      <c r="K61" s="44">
        <v>0</v>
      </c>
      <c r="L61" s="44">
        <v>0</v>
      </c>
      <c r="M61" s="44">
        <v>0</v>
      </c>
      <c r="N61" s="2"/>
      <c r="O61" s="2"/>
      <c r="P61" s="44">
        <v>0</v>
      </c>
      <c r="Q61" s="44">
        <v>0</v>
      </c>
      <c r="R61" s="44">
        <f>SUM(K61:Q61)</f>
        <v>0</v>
      </c>
      <c r="S61" s="2" t="s">
        <v>37</v>
      </c>
      <c r="T61" s="44">
        <v>0</v>
      </c>
      <c r="U61" s="44">
        <v>0</v>
      </c>
    </row>
    <row r="62" spans="1:21">
      <c r="A62" s="2" t="s">
        <v>19</v>
      </c>
      <c r="B62" s="2" t="s">
        <v>38</v>
      </c>
      <c r="C62" s="45"/>
      <c r="D62" s="45"/>
      <c r="E62" s="45"/>
      <c r="F62" s="45"/>
      <c r="G62" s="45"/>
      <c r="H62" s="45"/>
      <c r="I62" s="44">
        <f>SUM(C62:H62)</f>
        <v>0</v>
      </c>
      <c r="J62" s="2" t="s">
        <v>38</v>
      </c>
      <c r="K62" s="44"/>
      <c r="L62" s="44"/>
      <c r="M62" s="44"/>
      <c r="N62" s="44"/>
      <c r="O62" s="44"/>
      <c r="P62" s="44"/>
      <c r="Q62" s="44">
        <v>0</v>
      </c>
      <c r="R62" s="44">
        <f t="shared" ref="R62:R63" si="7">SUM(K62:Q62)</f>
        <v>0</v>
      </c>
      <c r="S62" s="2" t="s">
        <v>38</v>
      </c>
      <c r="T62" s="44">
        <v>0</v>
      </c>
      <c r="U62" s="44">
        <v>0</v>
      </c>
    </row>
    <row r="63" spans="1:21">
      <c r="A63" s="2" t="s">
        <v>19</v>
      </c>
      <c r="B63" s="2" t="s">
        <v>39</v>
      </c>
      <c r="C63" s="45"/>
      <c r="D63" s="45"/>
      <c r="E63" s="45"/>
      <c r="F63" s="45"/>
      <c r="G63" s="45"/>
      <c r="H63" s="45"/>
      <c r="I63" s="44">
        <f>SUM(C63:H63)</f>
        <v>0</v>
      </c>
      <c r="J63" s="2" t="s">
        <v>39</v>
      </c>
      <c r="K63" s="44"/>
      <c r="L63" s="44"/>
      <c r="M63" s="44"/>
      <c r="N63" s="44"/>
      <c r="O63" s="44"/>
      <c r="P63" s="44"/>
      <c r="Q63" s="44">
        <v>0</v>
      </c>
      <c r="R63" s="44">
        <f t="shared" si="7"/>
        <v>0</v>
      </c>
      <c r="S63" s="2" t="s">
        <v>39</v>
      </c>
      <c r="T63" s="44">
        <v>0</v>
      </c>
      <c r="U63" s="44">
        <v>0</v>
      </c>
    </row>
    <row r="64" spans="1:21">
      <c r="A64"/>
      <c r="U64" s="57"/>
    </row>
    <row r="65" spans="1:21" ht="24">
      <c r="A65" s="12" t="s">
        <v>45</v>
      </c>
    </row>
    <row r="66" spans="1:21">
      <c r="A66"/>
    </row>
    <row r="67" spans="1:21" ht="24" customHeight="1">
      <c r="A67" s="68" t="s">
        <v>24</v>
      </c>
      <c r="B67" s="68"/>
      <c r="C67" s="72" t="s">
        <v>40</v>
      </c>
      <c r="D67" s="72"/>
      <c r="E67" s="72"/>
      <c r="F67" s="72"/>
      <c r="G67" s="72"/>
      <c r="H67" s="72"/>
      <c r="I67" s="68" t="s">
        <v>15</v>
      </c>
      <c r="J67" s="67" t="s">
        <v>24</v>
      </c>
      <c r="K67" s="69" t="s">
        <v>25</v>
      </c>
      <c r="L67" s="70"/>
      <c r="M67" s="71"/>
      <c r="N67" s="68" t="s">
        <v>26</v>
      </c>
      <c r="O67" s="68"/>
      <c r="P67" s="68"/>
      <c r="Q67" s="2" t="s">
        <v>27</v>
      </c>
      <c r="R67" s="68" t="s">
        <v>20</v>
      </c>
      <c r="S67" s="67" t="s">
        <v>19</v>
      </c>
      <c r="T67" s="36" t="s">
        <v>27</v>
      </c>
      <c r="U67" s="37" t="s">
        <v>28</v>
      </c>
    </row>
    <row r="68" spans="1:21" ht="21">
      <c r="A68" s="68"/>
      <c r="B68" s="68"/>
      <c r="C68" s="17" t="s">
        <v>9</v>
      </c>
      <c r="D68" s="2" t="s">
        <v>10</v>
      </c>
      <c r="E68" s="17" t="s">
        <v>11</v>
      </c>
      <c r="F68" s="17" t="s">
        <v>12</v>
      </c>
      <c r="G68" s="2" t="s">
        <v>13</v>
      </c>
      <c r="H68" s="32" t="s">
        <v>14</v>
      </c>
      <c r="I68" s="68"/>
      <c r="J68" s="67"/>
      <c r="K68" s="38" t="s">
        <v>29</v>
      </c>
      <c r="L68" s="38" t="s">
        <v>30</v>
      </c>
      <c r="M68" s="38" t="s">
        <v>31</v>
      </c>
      <c r="N68" s="17" t="s">
        <v>32</v>
      </c>
      <c r="O68" s="17" t="s">
        <v>33</v>
      </c>
      <c r="P68" s="38" t="s">
        <v>31</v>
      </c>
      <c r="Q68" s="39" t="s">
        <v>34</v>
      </c>
      <c r="R68" s="68"/>
      <c r="S68" s="67"/>
      <c r="T68" s="40" t="s">
        <v>35</v>
      </c>
      <c r="U68" s="41" t="s">
        <v>36</v>
      </c>
    </row>
    <row r="69" spans="1:21">
      <c r="A69" s="74">
        <v>45295</v>
      </c>
      <c r="B69" s="74"/>
      <c r="C69" s="25">
        <v>0</v>
      </c>
      <c r="D69" s="25">
        <v>0</v>
      </c>
      <c r="E69" s="25">
        <v>0</v>
      </c>
      <c r="F69" s="25">
        <v>0</v>
      </c>
      <c r="G69" s="25">
        <v>0</v>
      </c>
      <c r="H69" s="31">
        <v>1</v>
      </c>
      <c r="I69" s="31">
        <f>SUM(C69:H69)</f>
        <v>1</v>
      </c>
    </row>
    <row r="70" spans="1:21">
      <c r="A70" s="74">
        <v>45296</v>
      </c>
      <c r="B70" s="74"/>
      <c r="C70" s="25">
        <v>0</v>
      </c>
      <c r="D70" s="25">
        <v>0</v>
      </c>
      <c r="E70" s="25">
        <v>0</v>
      </c>
      <c r="F70" s="25">
        <v>0</v>
      </c>
      <c r="G70" s="25">
        <v>0</v>
      </c>
      <c r="H70" s="31">
        <v>1</v>
      </c>
      <c r="I70" s="31">
        <f>SUM(C70:H70)</f>
        <v>1</v>
      </c>
    </row>
    <row r="71" spans="1:21">
      <c r="A71" s="74">
        <v>45299</v>
      </c>
      <c r="B71" s="74"/>
      <c r="C71" s="25">
        <v>0</v>
      </c>
      <c r="D71" s="31">
        <v>1</v>
      </c>
      <c r="E71" s="31">
        <v>1</v>
      </c>
      <c r="F71" s="25">
        <v>0</v>
      </c>
      <c r="G71" s="25">
        <v>0</v>
      </c>
      <c r="H71" s="25">
        <v>0</v>
      </c>
      <c r="I71" s="31">
        <f>SUM(C71:H71)</f>
        <v>2</v>
      </c>
    </row>
    <row r="72" spans="1:21">
      <c r="A72" s="74">
        <v>45302</v>
      </c>
      <c r="B72" s="74"/>
      <c r="C72" s="25">
        <v>0</v>
      </c>
      <c r="D72" s="25">
        <v>0</v>
      </c>
      <c r="E72" s="25">
        <v>0</v>
      </c>
      <c r="F72" s="31">
        <v>1</v>
      </c>
      <c r="G72" s="25">
        <v>0</v>
      </c>
      <c r="H72" s="25">
        <v>0</v>
      </c>
      <c r="I72" s="31">
        <f>SUM(C72:H72)</f>
        <v>1</v>
      </c>
    </row>
    <row r="73" spans="1:21">
      <c r="A73" s="74">
        <v>45306</v>
      </c>
      <c r="B73" s="74"/>
      <c r="C73" s="25">
        <v>0</v>
      </c>
      <c r="D73" s="25">
        <v>0</v>
      </c>
      <c r="E73" s="25">
        <v>0</v>
      </c>
      <c r="F73" s="25">
        <v>0</v>
      </c>
      <c r="G73" s="31">
        <v>1</v>
      </c>
      <c r="H73" s="25">
        <v>0</v>
      </c>
      <c r="I73" s="31">
        <f>SUM(C73:H73)</f>
        <v>1</v>
      </c>
    </row>
    <row r="74" spans="1:21">
      <c r="A74" s="74">
        <v>45313</v>
      </c>
      <c r="B74" s="74"/>
      <c r="C74" s="25">
        <v>0</v>
      </c>
      <c r="D74" s="25">
        <v>0</v>
      </c>
      <c r="E74" s="25">
        <v>0</v>
      </c>
      <c r="F74" s="25">
        <v>0</v>
      </c>
      <c r="G74" s="25">
        <v>0</v>
      </c>
      <c r="H74" s="31">
        <v>1</v>
      </c>
      <c r="I74" s="31">
        <f>SUM(C74:H74)</f>
        <v>1</v>
      </c>
    </row>
    <row r="75" spans="1:21">
      <c r="A75"/>
    </row>
    <row r="76" spans="1:21">
      <c r="A76"/>
    </row>
    <row r="77" spans="1:21">
      <c r="A77"/>
    </row>
    <row r="78" spans="1:21">
      <c r="A78"/>
    </row>
    <row r="79" spans="1:21">
      <c r="A79"/>
    </row>
    <row r="80" spans="1:21">
      <c r="A80"/>
    </row>
    <row r="81" spans="1:1">
      <c r="A81"/>
    </row>
    <row r="82" spans="1:1">
      <c r="A82"/>
    </row>
    <row r="83" spans="1:1">
      <c r="A83"/>
    </row>
    <row r="84" spans="1:1">
      <c r="A84"/>
    </row>
    <row r="85" spans="1:1">
      <c r="A85"/>
    </row>
    <row r="86" spans="1:1">
      <c r="A86"/>
    </row>
    <row r="87" spans="1:1">
      <c r="A87"/>
    </row>
    <row r="88" spans="1:1">
      <c r="A88"/>
    </row>
    <row r="89" spans="1:1">
      <c r="A89"/>
    </row>
    <row r="90" spans="1:1">
      <c r="A90"/>
    </row>
    <row r="91" spans="1:1">
      <c r="A91"/>
    </row>
    <row r="92" spans="1:1">
      <c r="A92"/>
    </row>
    <row r="93" spans="1:1">
      <c r="A93"/>
    </row>
    <row r="94" spans="1:1">
      <c r="A94"/>
    </row>
    <row r="95" spans="1:1">
      <c r="A95"/>
    </row>
    <row r="96" spans="1:1">
      <c r="A96"/>
    </row>
    <row r="97" spans="1:9">
      <c r="A97"/>
      <c r="G97" s="34"/>
      <c r="H97" s="34"/>
      <c r="I97" s="4"/>
    </row>
    <row r="98" spans="1:9">
      <c r="A98"/>
      <c r="G98" s="34"/>
      <c r="H98" s="34"/>
      <c r="I98" s="4"/>
    </row>
    <row r="99" spans="1:9">
      <c r="A99"/>
      <c r="G99" s="34"/>
      <c r="H99" s="34"/>
      <c r="I99" s="4"/>
    </row>
    <row r="100" spans="1:9">
      <c r="A100"/>
      <c r="G100" s="34"/>
      <c r="H100" s="34"/>
      <c r="I100" s="4"/>
    </row>
    <row r="101" spans="1:9">
      <c r="A101"/>
      <c r="G101" s="34"/>
      <c r="H101" s="34"/>
      <c r="I101" s="4"/>
    </row>
    <row r="102" spans="1:9">
      <c r="A102"/>
      <c r="G102" s="34"/>
      <c r="H102" s="34"/>
      <c r="I102" s="4"/>
    </row>
    <row r="103" spans="1:9">
      <c r="A103"/>
      <c r="G103" s="34"/>
      <c r="H103" s="34"/>
      <c r="I103" s="4"/>
    </row>
    <row r="104" spans="1:9">
      <c r="A104"/>
      <c r="G104" s="34"/>
      <c r="H104" s="34"/>
      <c r="I104" s="4"/>
    </row>
    <row r="105" spans="1:9">
      <c r="A105"/>
      <c r="G105" s="34"/>
      <c r="H105" s="34"/>
      <c r="I105" s="4"/>
    </row>
    <row r="106" spans="1:9">
      <c r="A106"/>
      <c r="G106" s="34"/>
      <c r="H106" s="34"/>
      <c r="I106" s="4"/>
    </row>
    <row r="107" spans="1:9">
      <c r="A107"/>
      <c r="G107" s="34"/>
      <c r="H107" s="34"/>
      <c r="I107" s="4"/>
    </row>
    <row r="108" spans="1:9">
      <c r="A108"/>
      <c r="G108" s="34"/>
      <c r="H108" s="34"/>
      <c r="I108" s="4"/>
    </row>
    <row r="109" spans="1:9">
      <c r="A109"/>
      <c r="G109" s="34"/>
      <c r="H109" s="34"/>
      <c r="I109" s="4"/>
    </row>
    <row r="110" spans="1:9">
      <c r="A110"/>
      <c r="G110" s="9"/>
      <c r="H110" s="34"/>
      <c r="I110" s="4"/>
    </row>
    <row r="111" spans="1:9">
      <c r="A111"/>
      <c r="H111" s="34"/>
      <c r="I111" s="4"/>
    </row>
    <row r="112" spans="1:9">
      <c r="A112"/>
      <c r="H112" s="34"/>
      <c r="I112" s="4"/>
    </row>
    <row r="113" spans="1:11">
      <c r="A113"/>
      <c r="H113" s="34"/>
      <c r="I113" s="4"/>
    </row>
    <row r="114" spans="1:11">
      <c r="A114"/>
      <c r="H114" s="34"/>
      <c r="I114" s="4"/>
    </row>
    <row r="115" spans="1:11">
      <c r="A115"/>
      <c r="H115" s="34"/>
      <c r="I115" s="4"/>
    </row>
    <row r="116" spans="1:11">
      <c r="A116"/>
      <c r="J116" s="9"/>
      <c r="K116" s="9"/>
    </row>
    <row r="117" spans="1:11">
      <c r="A117"/>
      <c r="H117" s="9"/>
      <c r="I117" s="9"/>
    </row>
    <row r="118" spans="1:11">
      <c r="A118"/>
    </row>
    <row r="119" spans="1:11">
      <c r="A119"/>
    </row>
    <row r="120" spans="1:11">
      <c r="A120"/>
    </row>
    <row r="121" spans="1:11">
      <c r="A121"/>
      <c r="G121" s="37" t="s">
        <v>28</v>
      </c>
    </row>
    <row r="122" spans="1:11">
      <c r="A122"/>
      <c r="G122" s="41" t="s">
        <v>36</v>
      </c>
    </row>
    <row r="123" spans="1:11">
      <c r="A123"/>
      <c r="G123" s="48">
        <v>0</v>
      </c>
    </row>
    <row r="124" spans="1:11">
      <c r="A124"/>
      <c r="G124" s="48">
        <v>0</v>
      </c>
    </row>
    <row r="125" spans="1:11">
      <c r="A125"/>
      <c r="G125" s="48">
        <v>0</v>
      </c>
    </row>
    <row r="126" spans="1:11">
      <c r="A126"/>
      <c r="G126" s="50">
        <v>17</v>
      </c>
    </row>
    <row r="127" spans="1:11">
      <c r="A127"/>
    </row>
    <row r="128" spans="1:11">
      <c r="A128"/>
    </row>
    <row r="129" spans="1:1">
      <c r="A129"/>
    </row>
    <row r="130" spans="1:1">
      <c r="A130"/>
    </row>
    <row r="131" spans="1:1">
      <c r="A131"/>
    </row>
    <row r="132" spans="1:1">
      <c r="A132"/>
    </row>
    <row r="133" spans="1:1">
      <c r="A133"/>
    </row>
    <row r="134" spans="1:1">
      <c r="A134"/>
    </row>
    <row r="135" spans="1:1">
      <c r="A135"/>
    </row>
    <row r="136" spans="1:1">
      <c r="A136"/>
    </row>
  </sheetData>
  <mergeCells count="67">
    <mergeCell ref="A74:B74"/>
    <mergeCell ref="A72:B72"/>
    <mergeCell ref="A39:B39"/>
    <mergeCell ref="A73:B73"/>
    <mergeCell ref="A40:B40"/>
    <mergeCell ref="A41:B41"/>
    <mergeCell ref="A71:B71"/>
    <mergeCell ref="A36:B36"/>
    <mergeCell ref="A37:B37"/>
    <mergeCell ref="A38:B38"/>
    <mergeCell ref="A59:A60"/>
    <mergeCell ref="A69:B69"/>
    <mergeCell ref="A70:B70"/>
    <mergeCell ref="A67:B68"/>
    <mergeCell ref="A42:B42"/>
    <mergeCell ref="A43:B43"/>
    <mergeCell ref="S26:S27"/>
    <mergeCell ref="C13:H13"/>
    <mergeCell ref="J13:J14"/>
    <mergeCell ref="K13:M13"/>
    <mergeCell ref="N13:P13"/>
    <mergeCell ref="N26:P26"/>
    <mergeCell ref="R26:R27"/>
    <mergeCell ref="A31:B32"/>
    <mergeCell ref="R13:R14"/>
    <mergeCell ref="J26:J27"/>
    <mergeCell ref="K26:M26"/>
    <mergeCell ref="A26:A27"/>
    <mergeCell ref="B26:B27"/>
    <mergeCell ref="C31:H31"/>
    <mergeCell ref="I31:I32"/>
    <mergeCell ref="B13:B14"/>
    <mergeCell ref="C26:H26"/>
    <mergeCell ref="I13:I14"/>
    <mergeCell ref="I26:I27"/>
    <mergeCell ref="B48:B49"/>
    <mergeCell ref="I48:I49"/>
    <mergeCell ref="I59:I60"/>
    <mergeCell ref="B59:B60"/>
    <mergeCell ref="A33:B33"/>
    <mergeCell ref="A34:B34"/>
    <mergeCell ref="A35:B35"/>
    <mergeCell ref="R67:R68"/>
    <mergeCell ref="C67:H67"/>
    <mergeCell ref="I67:I68"/>
    <mergeCell ref="J48:J49"/>
    <mergeCell ref="R48:R49"/>
    <mergeCell ref="K48:M48"/>
    <mergeCell ref="N48:P48"/>
    <mergeCell ref="C59:H59"/>
    <mergeCell ref="C48:H48"/>
    <mergeCell ref="S67:S68"/>
    <mergeCell ref="S13:S14"/>
    <mergeCell ref="J31:J32"/>
    <mergeCell ref="K31:M31"/>
    <mergeCell ref="N31:P31"/>
    <mergeCell ref="R31:R32"/>
    <mergeCell ref="S31:S32"/>
    <mergeCell ref="J67:J68"/>
    <mergeCell ref="K67:M67"/>
    <mergeCell ref="S48:S49"/>
    <mergeCell ref="J59:J60"/>
    <mergeCell ref="K59:M59"/>
    <mergeCell ref="N59:P59"/>
    <mergeCell ref="R59:R60"/>
    <mergeCell ref="S59:S60"/>
    <mergeCell ref="N67:P67"/>
  </mergeCells>
  <phoneticPr fontId="4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真 久保木</dc:creator>
  <cp:lastModifiedBy>真 久保木</cp:lastModifiedBy>
  <dcterms:created xsi:type="dcterms:W3CDTF">2023-11-27T21:50:01Z</dcterms:created>
  <dcterms:modified xsi:type="dcterms:W3CDTF">2024-01-28T23:14:15Z</dcterms:modified>
</cp:coreProperties>
</file>