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9386C2CB-A76B-C045-BBC5-BE920EF60372}" xr6:coauthVersionLast="47" xr6:coauthVersionMax="47" xr10:uidLastSave="{00000000-0000-0000-0000-000000000000}"/>
  <bookViews>
    <workbookView xWindow="620" yWindow="500" windowWidth="28140" windowHeight="17500" xr2:uid="{6381845C-7870-8244-B063-C6A66BB67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1" l="1"/>
  <c r="I47" i="1"/>
  <c r="I84" i="1"/>
  <c r="I85" i="1"/>
  <c r="I86" i="1"/>
  <c r="R85" i="1" l="1"/>
  <c r="R84" i="1"/>
  <c r="I46" i="1"/>
  <c r="I45" i="1"/>
  <c r="I44" i="1"/>
  <c r="I24" i="1"/>
  <c r="I25" i="1"/>
  <c r="I23" i="1"/>
  <c r="I43" i="1"/>
  <c r="R16" i="1"/>
  <c r="R15" i="1"/>
  <c r="Q17" i="1"/>
  <c r="R41" i="1"/>
  <c r="R42" i="1"/>
  <c r="R40" i="1"/>
  <c r="R24" i="1"/>
  <c r="R25" i="1"/>
  <c r="R26" i="1"/>
  <c r="R27" i="1"/>
  <c r="R28" i="1"/>
  <c r="R29" i="1"/>
  <c r="R30" i="1"/>
  <c r="R31" i="1"/>
  <c r="R32" i="1"/>
  <c r="R33" i="1"/>
  <c r="R34" i="1"/>
  <c r="R23" i="1"/>
  <c r="I42" i="1"/>
  <c r="I41" i="1"/>
  <c r="I40" i="1"/>
  <c r="I34" i="1"/>
  <c r="I33" i="1"/>
  <c r="I32" i="1"/>
  <c r="I31" i="1"/>
  <c r="I30" i="1"/>
  <c r="I29" i="1"/>
  <c r="I28" i="1"/>
  <c r="I27" i="1"/>
  <c r="I26" i="1"/>
  <c r="P17" i="1"/>
  <c r="O17" i="1"/>
  <c r="M17" i="1"/>
  <c r="L17" i="1"/>
  <c r="K17" i="1"/>
  <c r="H17" i="1"/>
  <c r="H18" i="1" s="1"/>
  <c r="G17" i="1"/>
  <c r="G18" i="1" s="1"/>
  <c r="F17" i="1"/>
  <c r="F18" i="1" s="1"/>
  <c r="E17" i="1"/>
  <c r="E18" i="1" s="1"/>
  <c r="D17" i="1"/>
  <c r="D18" i="1" s="1"/>
  <c r="C17" i="1"/>
  <c r="C18" i="1" s="1"/>
  <c r="I16" i="1"/>
  <c r="I15" i="1"/>
  <c r="R77" i="1"/>
  <c r="R76" i="1"/>
  <c r="I77" i="1"/>
  <c r="R75" i="1"/>
  <c r="R74" i="1"/>
  <c r="R73" i="1"/>
  <c r="R72" i="1"/>
  <c r="R71" i="1"/>
  <c r="R70" i="1"/>
  <c r="R69" i="1"/>
  <c r="R68" i="1"/>
  <c r="R67" i="1"/>
  <c r="R66" i="1"/>
  <c r="I76" i="1"/>
  <c r="I67" i="1"/>
  <c r="I66" i="1"/>
  <c r="Q58" i="1"/>
  <c r="P58" i="1"/>
  <c r="O58" i="1"/>
  <c r="N58" i="1"/>
  <c r="M58" i="1"/>
  <c r="L58" i="1"/>
  <c r="K58" i="1"/>
  <c r="R57" i="1"/>
  <c r="R56" i="1"/>
  <c r="R55" i="1"/>
  <c r="R54" i="1"/>
  <c r="U58" i="1"/>
  <c r="T58" i="1"/>
  <c r="I83" i="1"/>
  <c r="I82" i="1"/>
  <c r="I75" i="1"/>
  <c r="I74" i="1"/>
  <c r="I73" i="1"/>
  <c r="I72" i="1"/>
  <c r="I71" i="1"/>
  <c r="I70" i="1"/>
  <c r="I69" i="1"/>
  <c r="H58" i="1"/>
  <c r="H59" i="1" s="1"/>
  <c r="G58" i="1"/>
  <c r="G59" i="1" s="1"/>
  <c r="F58" i="1"/>
  <c r="F59" i="1" s="1"/>
  <c r="E58" i="1"/>
  <c r="E59" i="1" s="1"/>
  <c r="D58" i="1"/>
  <c r="D59" i="1" s="1"/>
  <c r="C58" i="1"/>
  <c r="C59" i="1" s="1"/>
  <c r="I57" i="1"/>
  <c r="I56" i="1"/>
  <c r="I55" i="1"/>
  <c r="I54" i="1"/>
  <c r="H8" i="1"/>
  <c r="R17" i="1" l="1"/>
  <c r="I17" i="1"/>
  <c r="I18" i="1" s="1"/>
  <c r="R58" i="1"/>
  <c r="I58" i="1"/>
  <c r="I59" i="1" s="1"/>
</calcChain>
</file>

<file path=xl/sharedStrings.xml><?xml version="1.0" encoding="utf-8"?>
<sst xmlns="http://schemas.openxmlformats.org/spreadsheetml/2006/main" count="367" uniqueCount="68">
  <si>
    <t>新型コロナ</t>
    <rPh sb="0" eb="2">
      <t xml:space="preserve">シンガタコロナ </t>
    </rPh>
    <phoneticPr fontId="4"/>
  </si>
  <si>
    <t>岩手県</t>
    <rPh sb="0" eb="3">
      <t xml:space="preserve">イワテケン </t>
    </rPh>
    <phoneticPr fontId="4"/>
  </si>
  <si>
    <t>全国平均</t>
    <rPh sb="0" eb="4">
      <t xml:space="preserve">ゼンコクヘイキン </t>
    </rPh>
    <phoneticPr fontId="4"/>
  </si>
  <si>
    <t>※1医療機関あたり</t>
    <rPh sb="2" eb="6">
      <t xml:space="preserve">イリョウキカンアタリ </t>
    </rPh>
    <phoneticPr fontId="4"/>
  </si>
  <si>
    <t>インフルエンザ</t>
    <phoneticPr fontId="4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</si>
  <si>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4"/>
  </si>
  <si>
    <t>25名</t>
    <rPh sb="2" eb="3">
      <t xml:space="preserve">メイ </t>
    </rPh>
    <phoneticPr fontId="4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</si>
  <si>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4"/>
  </si>
  <si>
    <t xml:space="preserve">Last updated: </t>
    <phoneticPr fontId="4"/>
  </si>
  <si>
    <t>年</t>
    <rPh sb="0" eb="1">
      <t xml:space="preserve">ネン </t>
    </rPh>
    <phoneticPr fontId="4"/>
  </si>
  <si>
    <t>英文</t>
  </si>
  <si>
    <t>日文</t>
    <rPh sb="0" eb="2">
      <t xml:space="preserve">ニチブン </t>
    </rPh>
    <phoneticPr fontId="4"/>
  </si>
  <si>
    <t>社文</t>
  </si>
  <si>
    <t>児教</t>
    <rPh sb="0" eb="2">
      <t xml:space="preserve">ジキョウ </t>
    </rPh>
    <phoneticPr fontId="4"/>
  </si>
  <si>
    <t>栄養</t>
    <rPh sb="0" eb="2">
      <t xml:space="preserve">エイヨウ </t>
    </rPh>
    <phoneticPr fontId="4"/>
  </si>
  <si>
    <t>短大</t>
  </si>
  <si>
    <t>計</t>
    <rPh sb="0" eb="1">
      <t xml:space="preserve">ケイ </t>
    </rPh>
    <phoneticPr fontId="4"/>
  </si>
  <si>
    <t>2020年</t>
    <rPh sb="4" eb="5">
      <t xml:space="preserve">ネン </t>
    </rPh>
    <phoneticPr fontId="4"/>
  </si>
  <si>
    <t>2021年</t>
    <rPh sb="4" eb="5">
      <t xml:space="preserve">ネン </t>
    </rPh>
    <phoneticPr fontId="4"/>
  </si>
  <si>
    <t>2022年</t>
    <rPh sb="4" eb="5">
      <t xml:space="preserve">ネン </t>
    </rPh>
    <phoneticPr fontId="4"/>
  </si>
  <si>
    <t>2023年</t>
    <rPh sb="4" eb="5">
      <t xml:space="preserve">ネン </t>
    </rPh>
    <phoneticPr fontId="4"/>
  </si>
  <si>
    <t>合計</t>
    <rPh sb="0" eb="2">
      <t xml:space="preserve">ゴウケイ </t>
    </rPh>
    <phoneticPr fontId="4"/>
  </si>
  <si>
    <t>学科別感染率</t>
    <rPh sb="0" eb="3">
      <t xml:space="preserve">ガッカベツ </t>
    </rPh>
    <rPh sb="3" eb="6">
      <t xml:space="preserve">カンセンリツ </t>
    </rPh>
    <phoneticPr fontId="4"/>
  </si>
  <si>
    <t>月</t>
    <rPh sb="0" eb="1">
      <t xml:space="preserve">ツキ </t>
    </rPh>
    <phoneticPr fontId="4"/>
  </si>
  <si>
    <t>4月</t>
  </si>
  <si>
    <t>5月</t>
  </si>
  <si>
    <t>6月</t>
  </si>
  <si>
    <t>7月</t>
  </si>
  <si>
    <t>8月</t>
  </si>
  <si>
    <t>9月</t>
  </si>
  <si>
    <t>10月</t>
  </si>
  <si>
    <t>11月</t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</si>
  <si>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4"/>
  </si>
  <si>
    <t>報告日</t>
    <rPh sb="0" eb="3">
      <t xml:space="preserve">ホウコクビ </t>
    </rPh>
    <phoneticPr fontId="4"/>
  </si>
  <si>
    <t>大学・短大</t>
    <rPh sb="0" eb="2">
      <t xml:space="preserve">ダイガク </t>
    </rPh>
    <rPh sb="3" eb="5">
      <t xml:space="preserve">タンダイ </t>
    </rPh>
    <phoneticPr fontId="4"/>
  </si>
  <si>
    <t>附属高校</t>
    <rPh sb="0" eb="1">
      <t xml:space="preserve">フゾクコウコウ </t>
    </rPh>
    <phoneticPr fontId="4"/>
  </si>
  <si>
    <t>附属幼稚園</t>
    <rPh sb="0" eb="5">
      <t xml:space="preserve">フゾクヨウチエン </t>
    </rPh>
    <phoneticPr fontId="4"/>
  </si>
  <si>
    <t>附属高校</t>
    <rPh sb="0" eb="4">
      <t xml:space="preserve">フゾクコウコウ </t>
    </rPh>
    <phoneticPr fontId="4"/>
  </si>
  <si>
    <t>専任教員</t>
    <rPh sb="0" eb="4">
      <t xml:space="preserve">センニンキョウイン </t>
    </rPh>
    <phoneticPr fontId="4"/>
  </si>
  <si>
    <t>非常勤講師</t>
    <rPh sb="0" eb="3">
      <t xml:space="preserve">ヒジョウキン </t>
    </rPh>
    <rPh sb="3" eb="5">
      <t xml:space="preserve">コウシ </t>
    </rPh>
    <phoneticPr fontId="4"/>
  </si>
  <si>
    <t>職員</t>
    <rPh sb="0" eb="2">
      <t xml:space="preserve">ショクイン </t>
    </rPh>
    <phoneticPr fontId="4"/>
  </si>
  <si>
    <t>教員</t>
    <rPh sb="1" eb="2">
      <t xml:space="preserve">ショクイン </t>
    </rPh>
    <phoneticPr fontId="4"/>
  </si>
  <si>
    <t>教員(非常勤)</t>
    <rPh sb="1" eb="2">
      <t xml:space="preserve">ショクイン </t>
    </rPh>
    <rPh sb="3" eb="6">
      <t xml:space="preserve">ヒジョウキン </t>
    </rPh>
    <phoneticPr fontId="4"/>
  </si>
  <si>
    <t>教職員</t>
    <rPh sb="0" eb="3">
      <t xml:space="preserve">キョウショクイン </t>
    </rPh>
    <phoneticPr fontId="4"/>
  </si>
  <si>
    <t>園児</t>
    <rPh sb="0" eb="2">
      <t xml:space="preserve">エンジ </t>
    </rPh>
    <phoneticPr fontId="4"/>
  </si>
  <si>
    <t>生徒</t>
    <rPh sb="0" eb="2">
      <t xml:space="preserve">セイト </t>
    </rPh>
    <phoneticPr fontId="4"/>
  </si>
  <si>
    <t>1月</t>
    <rPh sb="1" eb="2">
      <t xml:space="preserve">ガツ </t>
    </rPh>
    <phoneticPr fontId="4"/>
  </si>
  <si>
    <t>2月</t>
  </si>
  <si>
    <t>3月</t>
  </si>
  <si>
    <t>大学/短大</t>
    <rPh sb="0" eb="2">
      <t xml:space="preserve">ダイガク </t>
    </rPh>
    <rPh sb="3" eb="5">
      <t xml:space="preserve">タンダイ </t>
    </rPh>
    <phoneticPr fontId="4"/>
  </si>
  <si>
    <t>未報告</t>
    <rPh sb="0" eb="3">
      <t xml:space="preserve">ミホウコク </t>
    </rPh>
    <phoneticPr fontId="4"/>
  </si>
  <si>
    <t>2024年</t>
    <rPh sb="4" eb="5">
      <t xml:space="preserve">ネン </t>
    </rPh>
    <phoneticPr fontId="4"/>
  </si>
  <si>
    <t>12月</t>
  </si>
  <si>
    <t>新型コロナ月別感染者数</t>
    <rPh sb="0" eb="2">
      <t xml:space="preserve">シンガタコロナ </t>
    </rPh>
    <rPh sb="5" eb="6">
      <t xml:space="preserve">ツキ </t>
    </rPh>
    <rPh sb="6" eb="7">
      <t xml:space="preserve">ベツ </t>
    </rPh>
    <rPh sb="7" eb="11">
      <t xml:space="preserve">カンセンシャスウ </t>
    </rPh>
    <phoneticPr fontId="4"/>
  </si>
  <si>
    <t>インフルエンザ月別感染者数</t>
    <rPh sb="7" eb="11">
      <t xml:space="preserve">カンセンシャスウ </t>
    </rPh>
    <rPh sb="11" eb="13">
      <t xml:space="preserve">ツキベツ </t>
    </rPh>
    <phoneticPr fontId="4"/>
  </si>
  <si>
    <t>インフルエンザ報告日別感染者数</t>
    <rPh sb="7" eb="10">
      <t xml:space="preserve">ホウコクビ </t>
    </rPh>
    <rPh sb="10" eb="11">
      <t xml:space="preserve">ベツ </t>
    </rPh>
    <rPh sb="11" eb="15">
      <t xml:space="preserve">カンセンシャスウ </t>
    </rPh>
    <phoneticPr fontId="4"/>
  </si>
  <si>
    <t>N/A</t>
    <phoneticPr fontId="4"/>
  </si>
  <si>
    <t>N/A: Not Available</t>
    <phoneticPr fontId="4"/>
  </si>
  <si>
    <t>★ インフルエンザ「流行警報」発令中(11/29〜)　</t>
    <rPh sb="10" eb="12">
      <t xml:space="preserve">リュウコウチュウイホウ </t>
    </rPh>
    <rPh sb="12" eb="14">
      <t xml:space="preserve">ケイホウ </t>
    </rPh>
    <rPh sb="15" eb="18">
      <t xml:space="preserve">ハツレイチュウ </t>
    </rPh>
    <phoneticPr fontId="4"/>
  </si>
  <si>
    <t>【インフルエンザ感染者数】</t>
    <rPh sb="9" eb="13">
      <t xml:space="preserve">カンセンシャスウ </t>
    </rPh>
    <phoneticPr fontId="4"/>
  </si>
  <si>
    <t>【新型コロナ感染者数】</t>
    <rPh sb="2" eb="4">
      <t xml:space="preserve">シンガタコロナ </t>
    </rPh>
    <rPh sb="7" eb="11">
      <t xml:space="preserve">カンセンシャスウ </t>
    </rPh>
    <phoneticPr fontId="4"/>
  </si>
  <si>
    <t>34.46 ↑</t>
    <phoneticPr fontId="4"/>
  </si>
  <si>
    <t>3.38↑</t>
    <phoneticPr fontId="4"/>
  </si>
  <si>
    <t>11/27〜12/3</t>
    <phoneticPr fontId="4"/>
  </si>
  <si>
    <t>期間</t>
    <rPh sb="0" eb="2">
      <t xml:space="preserve">キカン </t>
    </rPh>
    <phoneticPr fontId="4"/>
  </si>
  <si>
    <t>感染状況</t>
    <phoneticPr fontId="4"/>
  </si>
  <si>
    <r>
      <t>2.75</t>
    </r>
    <r>
      <rPr>
        <sz val="12"/>
        <color rgb="FFFF0000"/>
        <rFont val="游明朝"/>
        <family val="1"/>
        <charset val="128"/>
      </rPr>
      <t>↑</t>
    </r>
    <phoneticPr fontId="4"/>
  </si>
  <si>
    <r>
      <t xml:space="preserve">26.72  </t>
    </r>
    <r>
      <rPr>
        <sz val="12"/>
        <color rgb="FFFF0000"/>
        <rFont val="游明朝"/>
        <family val="1"/>
        <charset val="128"/>
      </rPr>
      <t>↑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</si>
</sst>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/d\(aaa\)"/>
    <numFmt numFmtId="177" formatCode="0.0%"/>
    <numFmt numFmtId="178" formatCode="0_);[Red]\(0\)"/>
  </numFmts>
  <fonts count="15">
    <font>
      <sz val="12"/>
      <color theme="1"/>
      <name val="游明朝"/>
      <family val="2"/>
      <charset val="128"/>
    </font>
    <font>
      <sz val="12"/>
      <color theme="1"/>
      <name val="游明朝"/>
      <family val="2"/>
      <charset val="128"/>
    </font>
    <font>
      <sz val="12"/>
      <color theme="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6"/>
      <name val="游明朝"/>
      <family val="2"/>
      <charset val="128"/>
    </font>
    <font>
      <b/>
      <sz val="12"/>
      <color rgb="FFFF0000"/>
      <name val="游明朝"/>
      <family val="1"/>
      <charset val="128"/>
    </font>
    <font>
      <b/>
      <sz val="20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明朝 Regular"/>
      <charset val="128"/>
    </font>
    <font>
      <sz val="12"/>
      <color theme="0"/>
      <name val="游明朝 Regular"/>
      <charset val="128"/>
    </font>
    <font>
      <sz val="12"/>
      <color theme="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rgb="FFFF0000"/>
      <name val="游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3" applyNumberFormat="1" applyFont="1" applyBorder="1" applyAlignment="1">
      <alignment horizontal="center" vertical="center"/>
    </xf>
    <xf numFmtId="177" fontId="2" fillId="3" borderId="4" xfId="3" applyNumberFormat="1" applyFont="1" applyFill="1" applyBorder="1" applyAlignment="1">
      <alignment horizontal="center" vertical="center"/>
    </xf>
    <xf numFmtId="177" fontId="2" fillId="3" borderId="5" xfId="3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8" borderId="1" xfId="0" applyNumberFormat="1" applyFill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9" fillId="7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8" fontId="9" fillId="6" borderId="1" xfId="0" applyNumberFormat="1" applyFont="1" applyFill="1" applyBorder="1" applyAlignment="1">
      <alignment horizontal="center" vertical="center"/>
    </xf>
    <xf numFmtId="178" fontId="8" fillId="6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3" fillId="8" borderId="1" xfId="0" applyNumberFormat="1" applyFont="1" applyFill="1" applyBorder="1">
      <alignment vertical="center"/>
    </xf>
    <xf numFmtId="178" fontId="0" fillId="7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5" fillId="0" borderId="1" xfId="0" applyNumberFormat="1" applyFont="1" applyBorder="1" applyAlignment="1">
      <alignment horizontal="right" vertical="center"/>
    </xf>
    <xf numFmtId="177" fontId="0" fillId="0" borderId="0" xfId="3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178" fontId="3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8" fontId="12" fillId="3" borderId="1" xfId="0" applyNumberFormat="1" applyFont="1" applyFill="1" applyBorder="1">
      <alignment vertical="center"/>
    </xf>
    <xf numFmtId="0" fontId="9" fillId="0" borderId="0" xfId="0" applyFont="1" applyAlignment="1">
      <alignment horizontal="right" vertical="center"/>
    </xf>
    <xf numFmtId="56" fontId="0" fillId="0" borderId="1" xfId="0" applyNumberFormat="1" applyBorder="1" applyAlignment="1">
      <alignment horizontal="center" vertical="center"/>
    </xf>
    <xf numFmtId="178" fontId="12" fillId="3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8" borderId="1" xfId="0" applyNumberFormat="1" applyFill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EC93-BAD9-514B-8629-B22CBFFC3F63}">
  <dimension ref="A1:U153"/>
  <sheetViews>
    <sheetView tabSelected="1" workbookViewId="0">
      <selection activeCell="J4" sqref="J4"/>
    </sheetView>
  </sheetViews>
  <sheetFormatPr baseColWidth="10" defaultRowHeight="20"/>
  <cols>
    <col min="1" max="1" width="14.140625" style="4" bestFit="1" customWidth="1"/>
    <col min="2" max="2" width="13.85546875" bestFit="1" customWidth="1"/>
    <col min="3" max="5" width="12" bestFit="1" customWidth="1"/>
    <col min="6" max="6" width="13" bestFit="1" customWidth="1"/>
    <col min="7" max="7" width="14.140625" bestFit="1" customWidth="1"/>
    <col min="8" max="8" width="14" bestFit="1" customWidth="1"/>
    <col min="9" max="9" width="12" bestFit="1" customWidth="1"/>
    <col min="10" max="21" width="12" customWidth="1"/>
    <col min="22" max="22" width="12" bestFit="1" customWidth="1"/>
  </cols>
  <sheetData>
    <row r="1" spans="1:21">
      <c r="A1" s="1"/>
      <c r="B1" s="2" t="s">
        <v>65</v>
      </c>
      <c r="C1" s="3" t="s">
        <v>1</v>
      </c>
      <c r="D1" s="28" t="s">
        <v>2</v>
      </c>
    </row>
    <row r="2" spans="1:21">
      <c r="A2" s="1"/>
      <c r="B2" s="2" t="s">
        <v>64</v>
      </c>
      <c r="C2" s="2" t="s">
        <v>63</v>
      </c>
      <c r="D2" s="2" t="s">
        <v>63</v>
      </c>
    </row>
    <row r="3" spans="1:21">
      <c r="B3" s="2" t="s">
        <v>0</v>
      </c>
      <c r="C3" s="5" t="s">
        <v>62</v>
      </c>
      <c r="D3" s="28" t="s">
        <v>66</v>
      </c>
      <c r="E3" t="s">
        <v>3</v>
      </c>
    </row>
    <row r="4" spans="1:21">
      <c r="B4" s="2" t="s">
        <v>4</v>
      </c>
      <c r="C4" s="5" t="s">
        <v>61</v>
      </c>
      <c r="D4" s="28" t="s">
        <v>67</v>
      </c>
      <c r="E4" t="s">
        <v>3</v>
      </c>
    </row>
    <row r="5" spans="1:21">
      <c r="A5" s="1"/>
      <c r="B5" s="4"/>
      <c r="C5" s="4"/>
      <c r="D5" s="6"/>
      <c r="E5" s="4"/>
    </row>
    <row r="6" spans="1:21" s="9" customFormat="1">
      <c r="A6" s="7"/>
      <c r="B6" s="8" t="s">
        <v>5</v>
      </c>
      <c r="E6" s="10" t="s">
        <v>6</v>
      </c>
      <c r="F6" s="9" t="s">
        <v>7</v>
      </c>
    </row>
    <row r="7" spans="1:21" s="9" customFormat="1" ht="33">
      <c r="B7" s="11" t="s">
        <v>58</v>
      </c>
    </row>
    <row r="8" spans="1:21" s="9" customFormat="1" ht="33">
      <c r="B8" s="11"/>
      <c r="G8" s="7" t="s">
        <v>8</v>
      </c>
      <c r="H8" s="14">
        <f ca="1">TODAY()</f>
        <v>45273</v>
      </c>
      <c r="I8" s="15">
        <v>0.25</v>
      </c>
    </row>
    <row r="9" spans="1:21" ht="27">
      <c r="A9" s="38" t="s">
        <v>59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21" ht="24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21">
      <c r="A11"/>
      <c r="B11" s="71" t="s">
        <v>9</v>
      </c>
      <c r="C11" s="76" t="s">
        <v>49</v>
      </c>
      <c r="D11" s="76"/>
      <c r="E11" s="76"/>
      <c r="F11" s="76"/>
      <c r="G11" s="76"/>
      <c r="H11" s="76"/>
      <c r="I11" s="72" t="s">
        <v>16</v>
      </c>
      <c r="J11" s="71" t="s">
        <v>9</v>
      </c>
      <c r="K11" s="72" t="s">
        <v>34</v>
      </c>
      <c r="L11" s="72"/>
      <c r="M11" s="72"/>
      <c r="N11" s="72" t="s">
        <v>35</v>
      </c>
      <c r="O11" s="72"/>
      <c r="P11" s="72"/>
      <c r="Q11" s="2" t="s">
        <v>36</v>
      </c>
      <c r="R11" s="72" t="s">
        <v>21</v>
      </c>
      <c r="S11" s="71" t="s">
        <v>9</v>
      </c>
      <c r="T11" s="2" t="s">
        <v>36</v>
      </c>
      <c r="U11" s="2" t="s">
        <v>37</v>
      </c>
    </row>
    <row r="12" spans="1:21" ht="21">
      <c r="A12"/>
      <c r="B12" s="71"/>
      <c r="C12" s="17" t="s">
        <v>10</v>
      </c>
      <c r="D12" s="2" t="s">
        <v>11</v>
      </c>
      <c r="E12" s="18" t="s">
        <v>12</v>
      </c>
      <c r="F12" s="18" t="s">
        <v>13</v>
      </c>
      <c r="G12" s="20" t="s">
        <v>14</v>
      </c>
      <c r="H12" s="19" t="s">
        <v>15</v>
      </c>
      <c r="I12" s="72"/>
      <c r="J12" s="71"/>
      <c r="K12" s="41" t="s">
        <v>38</v>
      </c>
      <c r="L12" s="41" t="s">
        <v>39</v>
      </c>
      <c r="M12" s="41" t="s">
        <v>40</v>
      </c>
      <c r="N12" s="17" t="s">
        <v>41</v>
      </c>
      <c r="O12" s="17" t="s">
        <v>42</v>
      </c>
      <c r="P12" s="41" t="s">
        <v>40</v>
      </c>
      <c r="Q12" s="42" t="s">
        <v>43</v>
      </c>
      <c r="R12" s="72"/>
      <c r="S12" s="71"/>
      <c r="T12" s="42" t="s">
        <v>44</v>
      </c>
      <c r="U12" s="2" t="s">
        <v>45</v>
      </c>
    </row>
    <row r="13" spans="1:21">
      <c r="A13"/>
      <c r="B13" s="16" t="s">
        <v>17</v>
      </c>
      <c r="C13" s="17" t="s">
        <v>56</v>
      </c>
      <c r="D13" s="17" t="s">
        <v>56</v>
      </c>
      <c r="E13" s="17" t="s">
        <v>56</v>
      </c>
      <c r="F13" s="17" t="s">
        <v>56</v>
      </c>
      <c r="G13" s="17" t="s">
        <v>56</v>
      </c>
      <c r="H13" s="17" t="s">
        <v>56</v>
      </c>
      <c r="I13" s="17" t="s">
        <v>56</v>
      </c>
      <c r="J13" s="28" t="s">
        <v>17</v>
      </c>
      <c r="K13" s="17" t="s">
        <v>56</v>
      </c>
      <c r="L13" s="17" t="s">
        <v>56</v>
      </c>
      <c r="M13" s="17" t="s">
        <v>56</v>
      </c>
      <c r="N13" s="17" t="s">
        <v>56</v>
      </c>
      <c r="O13" s="17" t="s">
        <v>56</v>
      </c>
      <c r="P13" s="17" t="s">
        <v>56</v>
      </c>
      <c r="Q13" s="17" t="s">
        <v>56</v>
      </c>
      <c r="R13" s="17" t="s">
        <v>56</v>
      </c>
      <c r="S13" s="28" t="s">
        <v>17</v>
      </c>
      <c r="T13" s="17" t="s">
        <v>56</v>
      </c>
      <c r="U13" s="17" t="s">
        <v>56</v>
      </c>
    </row>
    <row r="14" spans="1:21">
      <c r="A14"/>
      <c r="B14" s="16" t="s">
        <v>18</v>
      </c>
      <c r="C14" s="17" t="s">
        <v>56</v>
      </c>
      <c r="D14" s="17" t="s">
        <v>56</v>
      </c>
      <c r="E14" s="17" t="s">
        <v>56</v>
      </c>
      <c r="F14" s="17" t="s">
        <v>56</v>
      </c>
      <c r="G14" s="17" t="s">
        <v>56</v>
      </c>
      <c r="H14" s="17" t="s">
        <v>56</v>
      </c>
      <c r="I14" s="17" t="s">
        <v>56</v>
      </c>
      <c r="J14" s="28" t="s">
        <v>18</v>
      </c>
      <c r="K14" s="17" t="s">
        <v>56</v>
      </c>
      <c r="L14" s="17" t="s">
        <v>56</v>
      </c>
      <c r="M14" s="17" t="s">
        <v>56</v>
      </c>
      <c r="N14" s="17" t="s">
        <v>56</v>
      </c>
      <c r="O14" s="17" t="s">
        <v>56</v>
      </c>
      <c r="P14" s="17" t="s">
        <v>56</v>
      </c>
      <c r="Q14" s="17" t="s">
        <v>56</v>
      </c>
      <c r="R14" s="17" t="s">
        <v>56</v>
      </c>
      <c r="S14" s="28" t="s">
        <v>18</v>
      </c>
      <c r="T14" s="17" t="s">
        <v>56</v>
      </c>
      <c r="U14" s="17" t="s">
        <v>56</v>
      </c>
    </row>
    <row r="15" spans="1:21">
      <c r="A15"/>
      <c r="B15" s="16" t="s">
        <v>19</v>
      </c>
      <c r="C15" s="17">
        <v>2</v>
      </c>
      <c r="D15" s="2">
        <v>0</v>
      </c>
      <c r="E15" s="17">
        <v>1</v>
      </c>
      <c r="F15" s="17">
        <v>7</v>
      </c>
      <c r="G15" s="17">
        <v>0</v>
      </c>
      <c r="H15" s="17">
        <v>1</v>
      </c>
      <c r="I15" s="2">
        <f>SUM(C15:H15)</f>
        <v>11</v>
      </c>
      <c r="J15" s="28" t="s">
        <v>19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7">
        <v>0</v>
      </c>
      <c r="R15" s="47">
        <f>SUM(K15:Q15)</f>
        <v>0</v>
      </c>
      <c r="S15" s="28" t="s">
        <v>19</v>
      </c>
      <c r="T15" s="2" t="s">
        <v>50</v>
      </c>
      <c r="U15" s="2" t="s">
        <v>50</v>
      </c>
    </row>
    <row r="16" spans="1:21">
      <c r="A16"/>
      <c r="B16" s="24" t="s">
        <v>20</v>
      </c>
      <c r="C16" s="25">
        <v>4</v>
      </c>
      <c r="D16" s="25">
        <v>3</v>
      </c>
      <c r="E16" s="26">
        <v>32</v>
      </c>
      <c r="F16" s="25">
        <v>29</v>
      </c>
      <c r="G16" s="26">
        <v>16</v>
      </c>
      <c r="H16" s="25">
        <v>8</v>
      </c>
      <c r="I16" s="27">
        <f>SUM(C16:H16)</f>
        <v>92</v>
      </c>
      <c r="J16" s="28" t="s">
        <v>20</v>
      </c>
      <c r="K16" s="50">
        <v>2</v>
      </c>
      <c r="L16" s="45">
        <v>0</v>
      </c>
      <c r="M16" s="50">
        <v>2</v>
      </c>
      <c r="N16" s="45">
        <v>0</v>
      </c>
      <c r="O16" s="45">
        <v>0</v>
      </c>
      <c r="P16" s="50">
        <v>1</v>
      </c>
      <c r="Q16" s="47">
        <v>6</v>
      </c>
      <c r="R16" s="68">
        <f t="shared" ref="R16:R17" si="0">SUM(K16:Q16)</f>
        <v>11</v>
      </c>
      <c r="S16" s="28" t="s">
        <v>20</v>
      </c>
      <c r="T16" s="2" t="s">
        <v>50</v>
      </c>
      <c r="U16" s="2">
        <v>115</v>
      </c>
    </row>
    <row r="17" spans="1:21">
      <c r="A17"/>
      <c r="B17" s="28" t="s">
        <v>21</v>
      </c>
      <c r="C17" s="17">
        <f t="shared" ref="C17:I17" si="1">SUM(C13:C16)</f>
        <v>6</v>
      </c>
      <c r="D17" s="17">
        <f t="shared" si="1"/>
        <v>3</v>
      </c>
      <c r="E17" s="17">
        <f t="shared" si="1"/>
        <v>33</v>
      </c>
      <c r="F17" s="17">
        <f t="shared" si="1"/>
        <v>36</v>
      </c>
      <c r="G17" s="17">
        <f t="shared" si="1"/>
        <v>16</v>
      </c>
      <c r="H17" s="17">
        <f t="shared" si="1"/>
        <v>9</v>
      </c>
      <c r="I17" s="2">
        <f t="shared" si="1"/>
        <v>103</v>
      </c>
      <c r="J17" s="28" t="s">
        <v>21</v>
      </c>
      <c r="K17" s="45">
        <f>SUM(K13:K16)</f>
        <v>2</v>
      </c>
      <c r="L17" s="45">
        <f>SUM(L13:L16)</f>
        <v>0</v>
      </c>
      <c r="M17" s="45">
        <f>SUM(M13:M16)</f>
        <v>2</v>
      </c>
      <c r="N17" s="45">
        <v>3</v>
      </c>
      <c r="O17" s="45">
        <f>SUM(O13:O16)</f>
        <v>0</v>
      </c>
      <c r="P17" s="45">
        <f>SUM(P13:P16)</f>
        <v>1</v>
      </c>
      <c r="Q17" s="45">
        <f>SUM(Q13:Q16)</f>
        <v>6</v>
      </c>
      <c r="R17" s="47">
        <f t="shared" si="0"/>
        <v>14</v>
      </c>
      <c r="S17" s="28" t="s">
        <v>21</v>
      </c>
      <c r="T17" s="57"/>
      <c r="U17" s="57"/>
    </row>
    <row r="18" spans="1:21">
      <c r="A18" s="13"/>
      <c r="B18" s="30" t="s">
        <v>22</v>
      </c>
      <c r="C18" s="31">
        <f>C17/247</f>
        <v>2.4291497975708502E-2</v>
      </c>
      <c r="D18" s="31">
        <f>D17/303</f>
        <v>9.9009900990099011E-3</v>
      </c>
      <c r="E18" s="32">
        <f>E17/324</f>
        <v>0.10185185185185185</v>
      </c>
      <c r="F18" s="32">
        <f>F17/545</f>
        <v>6.6055045871559637E-2</v>
      </c>
      <c r="G18" s="32">
        <f>G17/300</f>
        <v>5.3333333333333337E-2</v>
      </c>
      <c r="H18" s="33">
        <f>H17/183</f>
        <v>4.9180327868852458E-2</v>
      </c>
      <c r="I18" s="31">
        <f>I17/1902</f>
        <v>5.4153522607781286E-2</v>
      </c>
      <c r="J18" s="13"/>
    </row>
    <row r="19" spans="1:21" ht="24">
      <c r="A19" s="12" t="s">
        <v>54</v>
      </c>
      <c r="B19" s="13"/>
      <c r="C19" s="13"/>
      <c r="D19" s="13"/>
      <c r="E19" s="13"/>
      <c r="F19" s="13"/>
      <c r="G19" s="13"/>
      <c r="H19" s="13"/>
      <c r="I19" s="61" t="s">
        <v>57</v>
      </c>
      <c r="J19" s="9"/>
      <c r="K19" s="9"/>
    </row>
    <row r="20" spans="1:21" ht="24">
      <c r="A20" s="12"/>
      <c r="B20" s="13"/>
      <c r="C20" s="13"/>
      <c r="D20" s="13"/>
      <c r="E20" s="13"/>
      <c r="F20" s="13"/>
      <c r="G20" s="13"/>
      <c r="H20" s="13"/>
      <c r="I20" s="66"/>
      <c r="J20" s="9"/>
      <c r="K20" s="9"/>
    </row>
    <row r="21" spans="1:21">
      <c r="A21" s="76" t="s">
        <v>9</v>
      </c>
      <c r="B21" s="72" t="s">
        <v>23</v>
      </c>
      <c r="C21" s="76" t="s">
        <v>49</v>
      </c>
      <c r="D21" s="76"/>
      <c r="E21" s="76"/>
      <c r="F21" s="76"/>
      <c r="G21" s="76"/>
      <c r="H21" s="76"/>
      <c r="I21" s="72" t="s">
        <v>16</v>
      </c>
      <c r="J21" s="71" t="s">
        <v>23</v>
      </c>
      <c r="K21" s="73" t="s">
        <v>34</v>
      </c>
      <c r="L21" s="74"/>
      <c r="M21" s="75"/>
      <c r="N21" s="72" t="s">
        <v>35</v>
      </c>
      <c r="O21" s="72"/>
      <c r="P21" s="72"/>
      <c r="Q21" s="2" t="s">
        <v>36</v>
      </c>
      <c r="R21" s="72" t="s">
        <v>21</v>
      </c>
      <c r="S21" s="71" t="s">
        <v>20</v>
      </c>
      <c r="T21" s="39" t="s">
        <v>36</v>
      </c>
      <c r="U21" s="40" t="s">
        <v>37</v>
      </c>
    </row>
    <row r="22" spans="1:21" ht="21">
      <c r="A22" s="76"/>
      <c r="B22" s="72"/>
      <c r="C22" s="17" t="s">
        <v>10</v>
      </c>
      <c r="D22" s="2" t="s">
        <v>11</v>
      </c>
      <c r="E22" s="18" t="s">
        <v>12</v>
      </c>
      <c r="F22" s="18" t="s">
        <v>13</v>
      </c>
      <c r="G22" s="20" t="s">
        <v>14</v>
      </c>
      <c r="H22" s="19" t="s">
        <v>15</v>
      </c>
      <c r="I22" s="72"/>
      <c r="J22" s="71"/>
      <c r="K22" s="41" t="s">
        <v>38</v>
      </c>
      <c r="L22" s="41" t="s">
        <v>39</v>
      </c>
      <c r="M22" s="41" t="s">
        <v>40</v>
      </c>
      <c r="N22" s="17" t="s">
        <v>41</v>
      </c>
      <c r="O22" s="17" t="s">
        <v>42</v>
      </c>
      <c r="P22" s="41" t="s">
        <v>40</v>
      </c>
      <c r="Q22" s="42" t="s">
        <v>43</v>
      </c>
      <c r="R22" s="72"/>
      <c r="S22" s="71"/>
      <c r="T22" s="43" t="s">
        <v>44</v>
      </c>
      <c r="U22" s="44" t="s">
        <v>45</v>
      </c>
    </row>
    <row r="23" spans="1:21">
      <c r="A23" s="2" t="s">
        <v>20</v>
      </c>
      <c r="B23" s="2" t="s">
        <v>46</v>
      </c>
      <c r="C23" s="49">
        <v>0</v>
      </c>
      <c r="D23" s="49">
        <v>0</v>
      </c>
      <c r="E23" s="45">
        <v>1</v>
      </c>
      <c r="F23" s="45">
        <v>3</v>
      </c>
      <c r="G23" s="47">
        <v>1</v>
      </c>
      <c r="H23" s="17">
        <v>3</v>
      </c>
      <c r="I23" s="56">
        <f>SUM(C23:H23)</f>
        <v>8</v>
      </c>
      <c r="J23" s="2" t="s">
        <v>46</v>
      </c>
      <c r="K23" s="47">
        <v>0</v>
      </c>
      <c r="L23" s="47">
        <v>0</v>
      </c>
      <c r="M23" s="47">
        <v>0</v>
      </c>
      <c r="N23" s="2"/>
      <c r="O23" s="2"/>
      <c r="P23" s="47">
        <v>0</v>
      </c>
      <c r="Q23" s="47">
        <v>0</v>
      </c>
      <c r="R23" s="47">
        <f>SUM(K23:Q23)</f>
        <v>0</v>
      </c>
      <c r="S23" s="2" t="s">
        <v>46</v>
      </c>
      <c r="T23" s="2" t="s">
        <v>50</v>
      </c>
      <c r="U23" s="47"/>
    </row>
    <row r="24" spans="1:21">
      <c r="A24" s="2" t="s">
        <v>20</v>
      </c>
      <c r="B24" s="2" t="s">
        <v>47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7">
        <f t="shared" ref="I24:I25" si="2">SUM(C24:H24)</f>
        <v>0</v>
      </c>
      <c r="J24" s="2" t="s">
        <v>47</v>
      </c>
      <c r="K24" s="47">
        <v>1</v>
      </c>
      <c r="L24" s="47">
        <v>0</v>
      </c>
      <c r="M24" s="47">
        <v>0</v>
      </c>
      <c r="N24" s="2"/>
      <c r="O24" s="2"/>
      <c r="P24" s="47">
        <v>0</v>
      </c>
      <c r="Q24" s="47">
        <v>0</v>
      </c>
      <c r="R24" s="47">
        <f t="shared" ref="R24:R34" si="3">SUM(K24:Q24)</f>
        <v>1</v>
      </c>
      <c r="S24" s="2" t="s">
        <v>47</v>
      </c>
      <c r="T24" s="2" t="s">
        <v>50</v>
      </c>
      <c r="U24" s="47"/>
    </row>
    <row r="25" spans="1:21">
      <c r="A25" s="2" t="s">
        <v>20</v>
      </c>
      <c r="B25" s="2" t="s">
        <v>48</v>
      </c>
      <c r="C25" s="49">
        <v>0</v>
      </c>
      <c r="D25" s="49">
        <v>0</v>
      </c>
      <c r="E25" s="47">
        <v>1</v>
      </c>
      <c r="F25" s="49">
        <v>0</v>
      </c>
      <c r="G25" s="49">
        <v>0</v>
      </c>
      <c r="H25" s="47">
        <v>1</v>
      </c>
      <c r="I25" s="56">
        <f t="shared" si="2"/>
        <v>2</v>
      </c>
      <c r="J25" s="2" t="s">
        <v>48</v>
      </c>
      <c r="K25" s="47">
        <v>0</v>
      </c>
      <c r="L25" s="47">
        <v>0</v>
      </c>
      <c r="M25" s="47">
        <v>2</v>
      </c>
      <c r="N25" s="2"/>
      <c r="O25" s="2"/>
      <c r="P25" s="47">
        <v>0</v>
      </c>
      <c r="Q25" s="47">
        <v>0</v>
      </c>
      <c r="R25" s="47">
        <f t="shared" si="3"/>
        <v>2</v>
      </c>
      <c r="S25" s="2" t="s">
        <v>48</v>
      </c>
      <c r="T25" s="2" t="s">
        <v>50</v>
      </c>
      <c r="U25" s="47"/>
    </row>
    <row r="26" spans="1:21">
      <c r="A26" s="2" t="s">
        <v>20</v>
      </c>
      <c r="B26" s="2" t="s">
        <v>24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7">
        <f t="shared" ref="I26:I33" si="4">SUM(C26:H26)</f>
        <v>0</v>
      </c>
      <c r="J26" s="2" t="s">
        <v>24</v>
      </c>
      <c r="K26" s="47">
        <v>0</v>
      </c>
      <c r="L26" s="47">
        <v>0</v>
      </c>
      <c r="M26" s="47">
        <v>0</v>
      </c>
      <c r="N26" s="2"/>
      <c r="O26" s="2"/>
      <c r="P26" s="47">
        <v>0</v>
      </c>
      <c r="Q26" s="47">
        <v>0</v>
      </c>
      <c r="R26" s="47">
        <f t="shared" si="3"/>
        <v>0</v>
      </c>
      <c r="S26" s="2" t="s">
        <v>24</v>
      </c>
      <c r="T26" s="2" t="s">
        <v>50</v>
      </c>
      <c r="U26" s="47">
        <v>42</v>
      </c>
    </row>
    <row r="27" spans="1:21">
      <c r="A27" s="2" t="s">
        <v>20</v>
      </c>
      <c r="B27" s="2" t="s">
        <v>25</v>
      </c>
      <c r="C27" s="49">
        <v>0</v>
      </c>
      <c r="D27" s="49">
        <v>0</v>
      </c>
      <c r="E27" s="47">
        <v>2</v>
      </c>
      <c r="F27" s="49">
        <v>0</v>
      </c>
      <c r="G27" s="49">
        <v>0</v>
      </c>
      <c r="H27" s="49">
        <v>0</v>
      </c>
      <c r="I27" s="56">
        <f t="shared" si="4"/>
        <v>2</v>
      </c>
      <c r="J27" s="2" t="s">
        <v>25</v>
      </c>
      <c r="K27" s="47">
        <v>0</v>
      </c>
      <c r="L27" s="47">
        <v>0</v>
      </c>
      <c r="M27" s="47">
        <v>0</v>
      </c>
      <c r="N27" s="2"/>
      <c r="O27" s="2"/>
      <c r="P27" s="47">
        <v>0</v>
      </c>
      <c r="Q27" s="47">
        <v>0</v>
      </c>
      <c r="R27" s="47">
        <f t="shared" si="3"/>
        <v>0</v>
      </c>
      <c r="S27" s="2" t="s">
        <v>25</v>
      </c>
      <c r="T27" s="2" t="s">
        <v>50</v>
      </c>
      <c r="U27" s="47">
        <v>0</v>
      </c>
    </row>
    <row r="28" spans="1:21">
      <c r="A28" s="2" t="s">
        <v>20</v>
      </c>
      <c r="B28" s="2" t="s">
        <v>26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7">
        <f t="shared" si="4"/>
        <v>0</v>
      </c>
      <c r="J28" s="2" t="s">
        <v>26</v>
      </c>
      <c r="K28" s="47">
        <v>0</v>
      </c>
      <c r="L28" s="47">
        <v>0</v>
      </c>
      <c r="M28" s="47">
        <v>0</v>
      </c>
      <c r="N28" s="2"/>
      <c r="O28" s="2"/>
      <c r="P28" s="47">
        <v>0</v>
      </c>
      <c r="Q28" s="47">
        <v>0</v>
      </c>
      <c r="R28" s="47">
        <f t="shared" si="3"/>
        <v>0</v>
      </c>
      <c r="S28" s="2" t="s">
        <v>26</v>
      </c>
      <c r="T28" s="2" t="s">
        <v>50</v>
      </c>
      <c r="U28" s="47">
        <v>0</v>
      </c>
    </row>
    <row r="29" spans="1:21">
      <c r="A29" s="2" t="s">
        <v>20</v>
      </c>
      <c r="B29" s="2" t="s">
        <v>27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7">
        <f t="shared" si="4"/>
        <v>0</v>
      </c>
      <c r="J29" s="2" t="s">
        <v>27</v>
      </c>
      <c r="K29" s="47">
        <v>0</v>
      </c>
      <c r="L29" s="47">
        <v>0</v>
      </c>
      <c r="M29" s="47">
        <v>0</v>
      </c>
      <c r="N29" s="2"/>
      <c r="O29" s="2"/>
      <c r="P29" s="47">
        <v>0</v>
      </c>
      <c r="Q29" s="47">
        <v>0</v>
      </c>
      <c r="R29" s="47">
        <f t="shared" si="3"/>
        <v>0</v>
      </c>
      <c r="S29" s="2" t="s">
        <v>27</v>
      </c>
      <c r="T29" s="2" t="s">
        <v>50</v>
      </c>
      <c r="U29" s="47">
        <v>0</v>
      </c>
    </row>
    <row r="30" spans="1:21">
      <c r="A30" s="2" t="s">
        <v>20</v>
      </c>
      <c r="B30" s="3" t="s">
        <v>28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7">
        <f t="shared" si="4"/>
        <v>0</v>
      </c>
      <c r="J30" s="28" t="s">
        <v>28</v>
      </c>
      <c r="K30" s="47">
        <v>0</v>
      </c>
      <c r="L30" s="47">
        <v>0</v>
      </c>
      <c r="M30" s="47">
        <v>0</v>
      </c>
      <c r="N30" s="2"/>
      <c r="O30" s="2"/>
      <c r="P30" s="47">
        <v>0</v>
      </c>
      <c r="Q30" s="47">
        <v>0</v>
      </c>
      <c r="R30" s="47">
        <f t="shared" si="3"/>
        <v>0</v>
      </c>
      <c r="S30" s="28" t="s">
        <v>28</v>
      </c>
      <c r="T30" s="2" t="s">
        <v>50</v>
      </c>
      <c r="U30" s="47">
        <v>0</v>
      </c>
    </row>
    <row r="31" spans="1:21">
      <c r="A31" s="2" t="s">
        <v>20</v>
      </c>
      <c r="B31" s="2" t="s">
        <v>29</v>
      </c>
      <c r="C31" s="49">
        <v>0</v>
      </c>
      <c r="D31" s="49">
        <v>0</v>
      </c>
      <c r="E31" s="49">
        <v>0</v>
      </c>
      <c r="F31" s="49">
        <v>0</v>
      </c>
      <c r="G31" s="47">
        <v>1</v>
      </c>
      <c r="H31" s="49">
        <v>0</v>
      </c>
      <c r="I31" s="56">
        <f t="shared" si="4"/>
        <v>1</v>
      </c>
      <c r="J31" s="2" t="s">
        <v>29</v>
      </c>
      <c r="K31" s="47">
        <v>0</v>
      </c>
      <c r="L31" s="47">
        <v>0</v>
      </c>
      <c r="M31" s="47">
        <v>0</v>
      </c>
      <c r="N31" s="2"/>
      <c r="O31" s="2"/>
      <c r="P31" s="47">
        <v>0</v>
      </c>
      <c r="Q31" s="47">
        <v>0</v>
      </c>
      <c r="R31" s="47">
        <f t="shared" si="3"/>
        <v>0</v>
      </c>
      <c r="S31" s="2" t="s">
        <v>29</v>
      </c>
      <c r="T31" s="2" t="s">
        <v>50</v>
      </c>
      <c r="U31" s="47">
        <v>0</v>
      </c>
    </row>
    <row r="32" spans="1:21">
      <c r="A32" s="2" t="s">
        <v>20</v>
      </c>
      <c r="B32" s="2" t="s">
        <v>30</v>
      </c>
      <c r="C32" s="47">
        <v>1</v>
      </c>
      <c r="D32" s="49">
        <v>0</v>
      </c>
      <c r="E32" s="47">
        <v>3</v>
      </c>
      <c r="F32" s="47">
        <v>1</v>
      </c>
      <c r="G32" s="47">
        <v>1</v>
      </c>
      <c r="H32" s="49">
        <v>0</v>
      </c>
      <c r="I32" s="56">
        <f t="shared" si="4"/>
        <v>6</v>
      </c>
      <c r="J32" s="2" t="s">
        <v>30</v>
      </c>
      <c r="K32" s="47">
        <v>0</v>
      </c>
      <c r="L32" s="47">
        <v>0</v>
      </c>
      <c r="M32" s="47">
        <v>0</v>
      </c>
      <c r="N32" s="2"/>
      <c r="O32" s="2"/>
      <c r="P32" s="47">
        <v>0</v>
      </c>
      <c r="Q32" s="47">
        <v>0</v>
      </c>
      <c r="R32" s="47">
        <f t="shared" si="3"/>
        <v>0</v>
      </c>
      <c r="S32" s="2" t="s">
        <v>30</v>
      </c>
      <c r="T32" s="2" t="s">
        <v>50</v>
      </c>
      <c r="U32" s="47">
        <v>10</v>
      </c>
    </row>
    <row r="33" spans="1:21">
      <c r="A33" s="2" t="s">
        <v>20</v>
      </c>
      <c r="B33" s="2" t="s">
        <v>31</v>
      </c>
      <c r="C33" s="47">
        <v>2</v>
      </c>
      <c r="D33" s="47">
        <v>1</v>
      </c>
      <c r="E33" s="47">
        <v>6</v>
      </c>
      <c r="F33" s="47">
        <v>19</v>
      </c>
      <c r="G33" s="47">
        <v>8</v>
      </c>
      <c r="H33" s="47">
        <v>3</v>
      </c>
      <c r="I33" s="68">
        <f t="shared" si="4"/>
        <v>39</v>
      </c>
      <c r="J33" s="2" t="s">
        <v>31</v>
      </c>
      <c r="K33" s="47">
        <v>1</v>
      </c>
      <c r="L33" s="47">
        <v>0</v>
      </c>
      <c r="M33" s="47">
        <v>0</v>
      </c>
      <c r="N33" s="2">
        <v>1</v>
      </c>
      <c r="O33" s="2"/>
      <c r="P33" s="47">
        <v>1</v>
      </c>
      <c r="Q33" s="47">
        <v>5</v>
      </c>
      <c r="R33" s="47">
        <f t="shared" si="3"/>
        <v>8</v>
      </c>
      <c r="S33" s="2" t="s">
        <v>31</v>
      </c>
      <c r="T33" s="2" t="s">
        <v>50</v>
      </c>
      <c r="U33" s="47">
        <v>44</v>
      </c>
    </row>
    <row r="34" spans="1:21">
      <c r="A34" s="2" t="s">
        <v>20</v>
      </c>
      <c r="B34" s="2" t="s">
        <v>52</v>
      </c>
      <c r="C34" s="49">
        <v>1</v>
      </c>
      <c r="D34" s="47">
        <v>2</v>
      </c>
      <c r="E34" s="47">
        <v>19</v>
      </c>
      <c r="F34" s="47">
        <v>6</v>
      </c>
      <c r="G34" s="47">
        <v>5</v>
      </c>
      <c r="H34" s="49">
        <v>1</v>
      </c>
      <c r="I34" s="56">
        <f t="shared" ref="I34" si="5">SUM(C34:H34)</f>
        <v>34</v>
      </c>
      <c r="J34" s="2" t="s">
        <v>52</v>
      </c>
      <c r="K34" s="47">
        <v>0</v>
      </c>
      <c r="L34" s="47">
        <v>0</v>
      </c>
      <c r="M34" s="47">
        <v>0</v>
      </c>
      <c r="N34" s="2">
        <v>2</v>
      </c>
      <c r="O34" s="2"/>
      <c r="P34" s="47">
        <v>0</v>
      </c>
      <c r="Q34" s="47">
        <v>1</v>
      </c>
      <c r="R34" s="47">
        <f t="shared" si="3"/>
        <v>3</v>
      </c>
      <c r="S34" s="2" t="s">
        <v>52</v>
      </c>
      <c r="T34" s="2" t="s">
        <v>50</v>
      </c>
      <c r="U34" s="47">
        <v>19</v>
      </c>
    </row>
    <row r="35" spans="1:21">
      <c r="A35"/>
    </row>
    <row r="36" spans="1:21" ht="24">
      <c r="A36" s="12" t="s">
        <v>55</v>
      </c>
    </row>
    <row r="37" spans="1:21">
      <c r="A37"/>
    </row>
    <row r="38" spans="1:21" ht="24" customHeight="1">
      <c r="A38" s="72" t="s">
        <v>33</v>
      </c>
      <c r="B38" s="72"/>
      <c r="C38" s="76" t="s">
        <v>49</v>
      </c>
      <c r="D38" s="76"/>
      <c r="E38" s="76"/>
      <c r="F38" s="76"/>
      <c r="G38" s="76"/>
      <c r="H38" s="76"/>
      <c r="I38" s="72" t="s">
        <v>16</v>
      </c>
      <c r="J38" s="71" t="s">
        <v>33</v>
      </c>
      <c r="K38" s="73" t="s">
        <v>34</v>
      </c>
      <c r="L38" s="74"/>
      <c r="M38" s="75"/>
      <c r="N38" s="72" t="s">
        <v>35</v>
      </c>
      <c r="O38" s="72"/>
      <c r="P38" s="72"/>
      <c r="Q38" s="2" t="s">
        <v>36</v>
      </c>
      <c r="R38" s="72" t="s">
        <v>21</v>
      </c>
      <c r="S38" s="71" t="s">
        <v>20</v>
      </c>
      <c r="T38" s="39" t="s">
        <v>36</v>
      </c>
      <c r="U38" s="40" t="s">
        <v>37</v>
      </c>
    </row>
    <row r="39" spans="1:21" ht="21">
      <c r="A39" s="72"/>
      <c r="B39" s="72"/>
      <c r="C39" s="17" t="s">
        <v>10</v>
      </c>
      <c r="D39" s="2" t="s">
        <v>11</v>
      </c>
      <c r="E39" s="18" t="s">
        <v>12</v>
      </c>
      <c r="F39" s="18" t="s">
        <v>13</v>
      </c>
      <c r="G39" s="20" t="s">
        <v>14</v>
      </c>
      <c r="H39" s="19" t="s">
        <v>15</v>
      </c>
      <c r="I39" s="72"/>
      <c r="J39" s="71"/>
      <c r="K39" s="41" t="s">
        <v>38</v>
      </c>
      <c r="L39" s="41" t="s">
        <v>39</v>
      </c>
      <c r="M39" s="41" t="s">
        <v>40</v>
      </c>
      <c r="N39" s="17" t="s">
        <v>41</v>
      </c>
      <c r="O39" s="17" t="s">
        <v>42</v>
      </c>
      <c r="P39" s="41" t="s">
        <v>40</v>
      </c>
      <c r="Q39" s="42" t="s">
        <v>43</v>
      </c>
      <c r="R39" s="72"/>
      <c r="S39" s="71"/>
      <c r="T39" s="43" t="s">
        <v>44</v>
      </c>
      <c r="U39" s="44" t="s">
        <v>45</v>
      </c>
    </row>
    <row r="40" spans="1:21">
      <c r="A40" s="70">
        <v>45261</v>
      </c>
      <c r="B40" s="70"/>
      <c r="C40" s="28">
        <v>0</v>
      </c>
      <c r="D40" s="34">
        <v>1</v>
      </c>
      <c r="E40" s="34">
        <v>1</v>
      </c>
      <c r="F40" s="34">
        <v>1</v>
      </c>
      <c r="G40" s="28">
        <v>0</v>
      </c>
      <c r="H40" s="28">
        <v>0</v>
      </c>
      <c r="I40" s="34">
        <f t="shared" ref="I40" si="6">SUM(C40:H40)</f>
        <v>3</v>
      </c>
      <c r="J40" s="67">
        <v>45261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f>SUM(K40:Q40)</f>
        <v>0</v>
      </c>
      <c r="S40" s="47"/>
      <c r="T40" s="47"/>
      <c r="U40" s="47"/>
    </row>
    <row r="41" spans="1:21">
      <c r="A41" s="70">
        <v>45262</v>
      </c>
      <c r="B41" s="70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">
        <f t="shared" ref="I41:I48" si="7">SUM(C41:H41)</f>
        <v>0</v>
      </c>
      <c r="J41" s="67">
        <v>45262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f t="shared" ref="R41:R42" si="8">SUM(K41:Q41)</f>
        <v>0</v>
      </c>
      <c r="S41" s="47"/>
      <c r="T41" s="47"/>
      <c r="U41" s="47"/>
    </row>
    <row r="42" spans="1:21">
      <c r="A42" s="70">
        <v>45263</v>
      </c>
      <c r="B42" s="70"/>
      <c r="C42" s="28">
        <v>0</v>
      </c>
      <c r="D42" s="28">
        <v>0</v>
      </c>
      <c r="E42" s="34">
        <v>1</v>
      </c>
      <c r="F42" s="28">
        <v>0</v>
      </c>
      <c r="G42" s="28">
        <v>0</v>
      </c>
      <c r="H42" s="28">
        <v>0</v>
      </c>
      <c r="I42" s="34">
        <f t="shared" si="7"/>
        <v>1</v>
      </c>
      <c r="J42" s="67">
        <v>45263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1</v>
      </c>
      <c r="Q42" s="47">
        <v>1</v>
      </c>
      <c r="R42" s="47">
        <f t="shared" si="8"/>
        <v>2</v>
      </c>
      <c r="S42" s="47"/>
      <c r="T42" s="47"/>
      <c r="U42" s="47"/>
    </row>
    <row r="43" spans="1:21">
      <c r="A43" s="70">
        <v>45264</v>
      </c>
      <c r="B43" s="70"/>
      <c r="C43" s="28">
        <v>0</v>
      </c>
      <c r="D43" s="28">
        <v>0</v>
      </c>
      <c r="E43" s="34">
        <v>6</v>
      </c>
      <c r="F43" s="34">
        <v>1</v>
      </c>
      <c r="G43" s="34">
        <v>1</v>
      </c>
      <c r="H43" s="28">
        <v>0</v>
      </c>
      <c r="I43" s="27">
        <f t="shared" si="7"/>
        <v>8</v>
      </c>
    </row>
    <row r="44" spans="1:21">
      <c r="A44" s="70">
        <v>45265</v>
      </c>
      <c r="B44" s="70"/>
      <c r="C44" s="28">
        <v>0</v>
      </c>
      <c r="D44" s="28">
        <v>0</v>
      </c>
      <c r="E44" s="34">
        <v>1</v>
      </c>
      <c r="F44" s="28">
        <v>0</v>
      </c>
      <c r="G44" s="34">
        <v>2</v>
      </c>
      <c r="H44" s="28">
        <v>0</v>
      </c>
      <c r="I44" s="34">
        <f t="shared" si="7"/>
        <v>3</v>
      </c>
    </row>
    <row r="45" spans="1:21">
      <c r="A45" s="70">
        <v>45266</v>
      </c>
      <c r="B45" s="70"/>
      <c r="C45" s="28">
        <v>0</v>
      </c>
      <c r="D45" s="28">
        <v>0</v>
      </c>
      <c r="E45" s="34">
        <v>2</v>
      </c>
      <c r="F45" s="34">
        <v>1</v>
      </c>
      <c r="G45" s="28">
        <v>0</v>
      </c>
      <c r="H45" s="28">
        <v>0</v>
      </c>
      <c r="I45" s="34">
        <f t="shared" si="7"/>
        <v>3</v>
      </c>
    </row>
    <row r="46" spans="1:21">
      <c r="A46" s="70">
        <v>45267</v>
      </c>
      <c r="B46" s="70"/>
      <c r="C46" s="28">
        <v>0</v>
      </c>
      <c r="D46" s="28">
        <v>0</v>
      </c>
      <c r="E46" s="34">
        <v>1</v>
      </c>
      <c r="F46" s="34">
        <v>1</v>
      </c>
      <c r="G46" s="28">
        <v>0</v>
      </c>
      <c r="H46" s="28">
        <v>0</v>
      </c>
      <c r="I46" s="34">
        <f t="shared" si="7"/>
        <v>2</v>
      </c>
    </row>
    <row r="47" spans="1:21">
      <c r="A47" s="70">
        <v>45271</v>
      </c>
      <c r="B47" s="70"/>
      <c r="C47" s="28">
        <v>0</v>
      </c>
      <c r="D47" s="28">
        <v>0</v>
      </c>
      <c r="E47" s="34">
        <v>3</v>
      </c>
      <c r="F47" s="34">
        <v>1</v>
      </c>
      <c r="G47" s="34">
        <v>2</v>
      </c>
      <c r="H47" s="34">
        <v>1</v>
      </c>
      <c r="I47" s="34">
        <f t="shared" si="7"/>
        <v>7</v>
      </c>
    </row>
    <row r="48" spans="1:21">
      <c r="A48" s="70">
        <v>45272</v>
      </c>
      <c r="B48" s="70"/>
      <c r="C48" s="34">
        <v>1</v>
      </c>
      <c r="D48" s="34">
        <v>1</v>
      </c>
      <c r="E48" s="34">
        <v>4</v>
      </c>
      <c r="F48" s="34">
        <v>1</v>
      </c>
      <c r="G48" s="28">
        <v>0</v>
      </c>
      <c r="H48" s="28">
        <v>0</v>
      </c>
      <c r="I48" s="34">
        <f t="shared" si="7"/>
        <v>7</v>
      </c>
    </row>
    <row r="49" spans="1:21">
      <c r="A49"/>
    </row>
    <row r="50" spans="1:21" s="13" customFormat="1" ht="27">
      <c r="A50" s="38" t="s">
        <v>60</v>
      </c>
      <c r="J50" s="15"/>
      <c r="K50" s="15"/>
      <c r="L50" s="15"/>
      <c r="M50" s="15"/>
      <c r="N50" s="15"/>
      <c r="O50" s="15"/>
      <c r="P50" s="15"/>
      <c r="Q50" s="15"/>
      <c r="R50" s="15"/>
      <c r="S50"/>
    </row>
    <row r="51" spans="1:21" s="13" customFormat="1" ht="27">
      <c r="A51" s="38"/>
      <c r="J51" s="15"/>
      <c r="K51" s="15"/>
      <c r="L51" s="15"/>
      <c r="M51" s="15"/>
      <c r="N51" s="15"/>
      <c r="O51" s="15"/>
      <c r="P51" s="15"/>
      <c r="Q51" s="15"/>
      <c r="R51" s="15"/>
      <c r="S51"/>
    </row>
    <row r="52" spans="1:21" s="13" customFormat="1" ht="24">
      <c r="A52" s="12"/>
      <c r="B52" s="71" t="s">
        <v>9</v>
      </c>
      <c r="C52" s="76" t="s">
        <v>49</v>
      </c>
      <c r="D52" s="76"/>
      <c r="E52" s="76"/>
      <c r="F52" s="76"/>
      <c r="G52" s="76"/>
      <c r="H52" s="76"/>
      <c r="I52" s="72" t="s">
        <v>16</v>
      </c>
      <c r="J52" s="71" t="s">
        <v>9</v>
      </c>
      <c r="K52" s="73" t="s">
        <v>34</v>
      </c>
      <c r="L52" s="74"/>
      <c r="M52" s="75"/>
      <c r="N52" s="72" t="s">
        <v>35</v>
      </c>
      <c r="O52" s="72"/>
      <c r="P52" s="72"/>
      <c r="Q52" s="2" t="s">
        <v>36</v>
      </c>
      <c r="R52" s="72" t="s">
        <v>21</v>
      </c>
      <c r="S52" s="71" t="s">
        <v>9</v>
      </c>
      <c r="T52" s="39" t="s">
        <v>36</v>
      </c>
      <c r="U52" s="40" t="s">
        <v>37</v>
      </c>
    </row>
    <row r="53" spans="1:21" ht="21">
      <c r="B53" s="71"/>
      <c r="C53" s="17" t="s">
        <v>10</v>
      </c>
      <c r="D53" s="2" t="s">
        <v>11</v>
      </c>
      <c r="E53" s="17" t="s">
        <v>12</v>
      </c>
      <c r="F53" s="18" t="s">
        <v>13</v>
      </c>
      <c r="G53" s="2" t="s">
        <v>14</v>
      </c>
      <c r="H53" s="19" t="s">
        <v>15</v>
      </c>
      <c r="I53" s="72"/>
      <c r="J53" s="71"/>
      <c r="K53" s="41" t="s">
        <v>38</v>
      </c>
      <c r="L53" s="41" t="s">
        <v>39</v>
      </c>
      <c r="M53" s="41" t="s">
        <v>40</v>
      </c>
      <c r="N53" s="17" t="s">
        <v>41</v>
      </c>
      <c r="O53" s="17" t="s">
        <v>42</v>
      </c>
      <c r="P53" s="41" t="s">
        <v>40</v>
      </c>
      <c r="Q53" s="42" t="s">
        <v>43</v>
      </c>
      <c r="R53" s="72"/>
      <c r="S53" s="71"/>
      <c r="T53" s="43" t="s">
        <v>44</v>
      </c>
      <c r="U53" s="44" t="s">
        <v>45</v>
      </c>
    </row>
    <row r="54" spans="1:21">
      <c r="B54" s="16" t="s">
        <v>17</v>
      </c>
      <c r="C54" s="17">
        <v>0</v>
      </c>
      <c r="D54" s="2">
        <v>1</v>
      </c>
      <c r="E54" s="17">
        <v>1</v>
      </c>
      <c r="F54" s="17">
        <v>0</v>
      </c>
      <c r="G54" s="17">
        <v>0</v>
      </c>
      <c r="H54" s="17">
        <v>0</v>
      </c>
      <c r="I54" s="2">
        <f>SUM(C54:H54)</f>
        <v>2</v>
      </c>
      <c r="J54" s="16" t="s">
        <v>17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6">
        <f>SUM(K54:Q54)</f>
        <v>0</v>
      </c>
      <c r="S54" s="16" t="s">
        <v>17</v>
      </c>
      <c r="T54" s="46">
        <v>0</v>
      </c>
      <c r="U54" s="46">
        <v>0</v>
      </c>
    </row>
    <row r="55" spans="1:21">
      <c r="B55" s="16" t="s">
        <v>18</v>
      </c>
      <c r="C55" s="17">
        <v>0</v>
      </c>
      <c r="D55" s="2">
        <v>1</v>
      </c>
      <c r="E55" s="17">
        <v>1</v>
      </c>
      <c r="F55" s="17">
        <v>1</v>
      </c>
      <c r="G55" s="17">
        <v>1</v>
      </c>
      <c r="H55" s="17">
        <v>0</v>
      </c>
      <c r="I55" s="2">
        <f>SUM(C55:H55)</f>
        <v>4</v>
      </c>
      <c r="J55" s="16" t="s">
        <v>18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6">
        <f>SUM(K55:Q55)</f>
        <v>0</v>
      </c>
      <c r="S55" s="16" t="s">
        <v>18</v>
      </c>
      <c r="T55" s="46">
        <v>0</v>
      </c>
      <c r="U55" s="46">
        <v>3</v>
      </c>
    </row>
    <row r="56" spans="1:21">
      <c r="B56" s="16" t="s">
        <v>19</v>
      </c>
      <c r="C56" s="17">
        <v>44</v>
      </c>
      <c r="D56" s="2">
        <v>43</v>
      </c>
      <c r="E56" s="17">
        <v>48</v>
      </c>
      <c r="F56" s="17">
        <v>121</v>
      </c>
      <c r="G56" s="17">
        <v>47</v>
      </c>
      <c r="H56" s="17">
        <v>60</v>
      </c>
      <c r="I56" s="2">
        <f>SUM(C56:H56)</f>
        <v>363</v>
      </c>
      <c r="J56" s="16" t="s">
        <v>19</v>
      </c>
      <c r="K56" s="45">
        <v>10</v>
      </c>
      <c r="L56" s="47">
        <v>1</v>
      </c>
      <c r="M56" s="45">
        <v>11</v>
      </c>
      <c r="N56" s="45">
        <v>6</v>
      </c>
      <c r="O56" s="45">
        <v>1</v>
      </c>
      <c r="P56" s="45">
        <v>0</v>
      </c>
      <c r="Q56" s="47">
        <v>7</v>
      </c>
      <c r="R56" s="46">
        <f>SUM(K56:Q56)</f>
        <v>36</v>
      </c>
      <c r="S56" s="16" t="s">
        <v>19</v>
      </c>
      <c r="T56" s="46">
        <v>47</v>
      </c>
      <c r="U56" s="46">
        <v>143</v>
      </c>
    </row>
    <row r="57" spans="1:21">
      <c r="B57" s="21" t="s">
        <v>20</v>
      </c>
      <c r="C57" s="22">
        <v>15</v>
      </c>
      <c r="D57" s="22">
        <v>29</v>
      </c>
      <c r="E57" s="23">
        <v>25</v>
      </c>
      <c r="F57" s="22">
        <v>70</v>
      </c>
      <c r="G57" s="23">
        <v>25</v>
      </c>
      <c r="H57" s="22">
        <v>37</v>
      </c>
      <c r="I57" s="23">
        <f>SUM(C57:H57)</f>
        <v>201</v>
      </c>
      <c r="J57" s="16" t="s">
        <v>20</v>
      </c>
      <c r="K57" s="49">
        <v>10</v>
      </c>
      <c r="L57" s="49">
        <v>3</v>
      </c>
      <c r="M57" s="47">
        <v>14</v>
      </c>
      <c r="N57" s="49">
        <v>3</v>
      </c>
      <c r="O57" s="47">
        <v>1</v>
      </c>
      <c r="P57" s="49">
        <v>0</v>
      </c>
      <c r="Q57" s="47">
        <v>15</v>
      </c>
      <c r="R57" s="65">
        <f>SUM(K57:Q57)</f>
        <v>46</v>
      </c>
      <c r="S57" s="16" t="s">
        <v>20</v>
      </c>
      <c r="T57" s="46">
        <v>5</v>
      </c>
      <c r="U57" s="46">
        <v>98</v>
      </c>
    </row>
    <row r="58" spans="1:21">
      <c r="B58" s="28" t="s">
        <v>21</v>
      </c>
      <c r="C58" s="17">
        <f t="shared" ref="C58:I58" si="9">SUM(C54:C57)</f>
        <v>59</v>
      </c>
      <c r="D58" s="17">
        <f t="shared" si="9"/>
        <v>74</v>
      </c>
      <c r="E58" s="17">
        <f t="shared" si="9"/>
        <v>75</v>
      </c>
      <c r="F58" s="17">
        <f t="shared" si="9"/>
        <v>192</v>
      </c>
      <c r="G58" s="17">
        <f t="shared" si="9"/>
        <v>73</v>
      </c>
      <c r="H58" s="17">
        <f t="shared" si="9"/>
        <v>97</v>
      </c>
      <c r="I58" s="29">
        <f t="shared" si="9"/>
        <v>570</v>
      </c>
      <c r="J58" s="51" t="s">
        <v>21</v>
      </c>
      <c r="K58" s="52">
        <f t="shared" ref="K58:Q58" si="10">SUM(K54:K57)</f>
        <v>20</v>
      </c>
      <c r="L58" s="52">
        <f t="shared" si="10"/>
        <v>4</v>
      </c>
      <c r="M58" s="52">
        <f t="shared" si="10"/>
        <v>25</v>
      </c>
      <c r="N58" s="52">
        <f t="shared" si="10"/>
        <v>9</v>
      </c>
      <c r="O58" s="52">
        <f t="shared" si="10"/>
        <v>2</v>
      </c>
      <c r="P58" s="52">
        <f t="shared" si="10"/>
        <v>0</v>
      </c>
      <c r="Q58" s="53">
        <f t="shared" si="10"/>
        <v>22</v>
      </c>
      <c r="R58" s="46">
        <f>SUM(K58:Q58)</f>
        <v>82</v>
      </c>
      <c r="S58" s="51" t="s">
        <v>21</v>
      </c>
      <c r="T58" s="46">
        <f>SUM(T54:T57)</f>
        <v>52</v>
      </c>
      <c r="U58" s="46">
        <f>SUM(U54:U57)</f>
        <v>244</v>
      </c>
    </row>
    <row r="59" spans="1:21">
      <c r="A59" s="30"/>
      <c r="B59" s="30" t="s">
        <v>22</v>
      </c>
      <c r="C59" s="31">
        <f>C58/247</f>
        <v>0.23886639676113361</v>
      </c>
      <c r="D59" s="31">
        <f>D58/303</f>
        <v>0.24422442244224424</v>
      </c>
      <c r="E59" s="31">
        <f>E58/324</f>
        <v>0.23148148148148148</v>
      </c>
      <c r="F59" s="32">
        <f>F58/545</f>
        <v>0.3522935779816514</v>
      </c>
      <c r="G59" s="31">
        <f>G58/300</f>
        <v>0.24333333333333335</v>
      </c>
      <c r="H59" s="33">
        <f>H58/183</f>
        <v>0.5300546448087432</v>
      </c>
      <c r="I59" s="31">
        <f>I58/1902</f>
        <v>0.29968454258675081</v>
      </c>
      <c r="J59" s="59"/>
      <c r="K59" s="59"/>
      <c r="L59" s="59"/>
      <c r="M59" s="59"/>
      <c r="N59" s="59"/>
      <c r="O59" s="59"/>
      <c r="P59" s="59"/>
      <c r="Q59" s="59"/>
      <c r="R59" s="59"/>
    </row>
    <row r="60" spans="1:21" s="13" customFormat="1">
      <c r="A60" s="1"/>
    </row>
    <row r="61" spans="1:21" s="13" customFormat="1">
      <c r="A61" s="1"/>
    </row>
    <row r="62" spans="1:21" s="13" customFormat="1">
      <c r="A62" s="1" t="s">
        <v>53</v>
      </c>
    </row>
    <row r="63" spans="1:21" s="13" customFormat="1">
      <c r="A63" s="1"/>
    </row>
    <row r="64" spans="1:21" s="9" customFormat="1">
      <c r="A64" s="76" t="s">
        <v>9</v>
      </c>
      <c r="B64" s="72" t="s">
        <v>23</v>
      </c>
      <c r="C64" s="76" t="s">
        <v>49</v>
      </c>
      <c r="D64" s="76"/>
      <c r="E64" s="76"/>
      <c r="F64" s="76"/>
      <c r="G64" s="76"/>
      <c r="H64" s="76"/>
      <c r="I64" s="72" t="s">
        <v>16</v>
      </c>
      <c r="J64" s="71" t="s">
        <v>23</v>
      </c>
      <c r="K64" s="73" t="s">
        <v>34</v>
      </c>
      <c r="L64" s="74"/>
      <c r="M64" s="75"/>
      <c r="N64" s="72" t="s">
        <v>35</v>
      </c>
      <c r="O64" s="72"/>
      <c r="P64" s="72"/>
      <c r="Q64" s="2" t="s">
        <v>36</v>
      </c>
      <c r="R64" s="72" t="s">
        <v>21</v>
      </c>
      <c r="S64" s="71" t="s">
        <v>23</v>
      </c>
      <c r="T64" s="39" t="s">
        <v>36</v>
      </c>
      <c r="U64" s="40" t="s">
        <v>37</v>
      </c>
    </row>
    <row r="65" spans="1:21" ht="21">
      <c r="A65" s="76"/>
      <c r="B65" s="72"/>
      <c r="C65" s="17" t="s">
        <v>10</v>
      </c>
      <c r="D65" s="2" t="s">
        <v>11</v>
      </c>
      <c r="E65" s="17" t="s">
        <v>12</v>
      </c>
      <c r="F65" s="18" t="s">
        <v>13</v>
      </c>
      <c r="G65" s="2" t="s">
        <v>14</v>
      </c>
      <c r="H65" s="19" t="s">
        <v>15</v>
      </c>
      <c r="I65" s="72"/>
      <c r="J65" s="71"/>
      <c r="K65" s="41" t="s">
        <v>38</v>
      </c>
      <c r="L65" s="41" t="s">
        <v>39</v>
      </c>
      <c r="M65" s="41" t="s">
        <v>40</v>
      </c>
      <c r="N65" s="17" t="s">
        <v>41</v>
      </c>
      <c r="O65" s="17" t="s">
        <v>42</v>
      </c>
      <c r="P65" s="41" t="s">
        <v>40</v>
      </c>
      <c r="Q65" s="42" t="s">
        <v>43</v>
      </c>
      <c r="R65" s="72"/>
      <c r="S65" s="71"/>
      <c r="T65" s="43" t="s">
        <v>44</v>
      </c>
      <c r="U65" s="44" t="s">
        <v>45</v>
      </c>
    </row>
    <row r="66" spans="1:21">
      <c r="A66" s="2" t="s">
        <v>20</v>
      </c>
      <c r="B66" s="2" t="s">
        <v>46</v>
      </c>
      <c r="C66" s="45">
        <v>6</v>
      </c>
      <c r="D66" s="47">
        <v>14</v>
      </c>
      <c r="E66" s="45">
        <v>9</v>
      </c>
      <c r="F66" s="45">
        <v>18</v>
      </c>
      <c r="G66" s="47">
        <v>8</v>
      </c>
      <c r="H66" s="45">
        <v>9</v>
      </c>
      <c r="I66" s="47">
        <f>SUM(C66:H66)</f>
        <v>64</v>
      </c>
      <c r="J66" s="2" t="s">
        <v>46</v>
      </c>
      <c r="K66" s="47">
        <v>3</v>
      </c>
      <c r="L66" s="45">
        <v>0</v>
      </c>
      <c r="M66" s="47">
        <v>4</v>
      </c>
      <c r="N66" s="47">
        <v>1</v>
      </c>
      <c r="O66" s="45">
        <v>0</v>
      </c>
      <c r="P66" s="45">
        <v>0</v>
      </c>
      <c r="Q66" s="45">
        <v>0</v>
      </c>
      <c r="R66" s="47">
        <f t="shared" ref="R66:R75" si="11">SUM(K66:Q66)</f>
        <v>8</v>
      </c>
      <c r="S66" s="2" t="s">
        <v>46</v>
      </c>
      <c r="T66" s="2">
        <v>1</v>
      </c>
      <c r="U66" s="54">
        <v>13</v>
      </c>
    </row>
    <row r="67" spans="1:21">
      <c r="A67" s="2" t="s">
        <v>20</v>
      </c>
      <c r="B67" s="2" t="s">
        <v>47</v>
      </c>
      <c r="C67" s="49">
        <v>0</v>
      </c>
      <c r="D67" s="49">
        <v>0</v>
      </c>
      <c r="E67" s="49">
        <v>0</v>
      </c>
      <c r="F67" s="49">
        <v>0</v>
      </c>
      <c r="G67" s="47">
        <v>1</v>
      </c>
      <c r="H67" s="49">
        <v>0</v>
      </c>
      <c r="I67" s="47">
        <f>SUM(C67:H67)</f>
        <v>1</v>
      </c>
      <c r="J67" s="2" t="s">
        <v>47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7">
        <v>1</v>
      </c>
      <c r="R67" s="47">
        <f t="shared" si="11"/>
        <v>1</v>
      </c>
      <c r="S67" s="2" t="s">
        <v>47</v>
      </c>
      <c r="T67" s="2">
        <v>1</v>
      </c>
      <c r="U67" s="54">
        <v>2</v>
      </c>
    </row>
    <row r="68" spans="1:21">
      <c r="A68" s="2" t="s">
        <v>20</v>
      </c>
      <c r="B68" s="2" t="s">
        <v>48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7">
        <v>0</v>
      </c>
      <c r="J68" s="2" t="s">
        <v>48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7">
        <f t="shared" si="11"/>
        <v>0</v>
      </c>
      <c r="S68" s="2" t="s">
        <v>48</v>
      </c>
      <c r="T68" s="2">
        <v>0</v>
      </c>
      <c r="U68" s="54">
        <v>0</v>
      </c>
    </row>
    <row r="69" spans="1:21">
      <c r="A69" s="2" t="s">
        <v>20</v>
      </c>
      <c r="B69" s="2" t="s">
        <v>24</v>
      </c>
      <c r="C69" s="49">
        <v>0</v>
      </c>
      <c r="D69" s="49">
        <v>3</v>
      </c>
      <c r="E69" s="49">
        <v>1</v>
      </c>
      <c r="F69" s="49">
        <v>0</v>
      </c>
      <c r="G69" s="49">
        <v>0</v>
      </c>
      <c r="H69" s="49">
        <v>2</v>
      </c>
      <c r="I69" s="47">
        <f t="shared" ref="I69:I77" si="12">SUM(C69:H69)</f>
        <v>6</v>
      </c>
      <c r="J69" s="2" t="s">
        <v>24</v>
      </c>
      <c r="K69" s="45">
        <v>0</v>
      </c>
      <c r="L69" s="47">
        <v>2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7">
        <f t="shared" si="11"/>
        <v>2</v>
      </c>
      <c r="S69" s="2" t="s">
        <v>24</v>
      </c>
      <c r="T69" s="2">
        <v>0</v>
      </c>
      <c r="U69" s="54">
        <v>0</v>
      </c>
    </row>
    <row r="70" spans="1:21">
      <c r="A70" s="2" t="s">
        <v>20</v>
      </c>
      <c r="B70" s="2" t="s">
        <v>25</v>
      </c>
      <c r="C70" s="49">
        <v>0</v>
      </c>
      <c r="D70" s="49">
        <v>1</v>
      </c>
      <c r="E70" s="49">
        <v>0</v>
      </c>
      <c r="F70" s="49">
        <v>6</v>
      </c>
      <c r="G70" s="49">
        <v>2</v>
      </c>
      <c r="H70" s="49">
        <v>1</v>
      </c>
      <c r="I70" s="47">
        <f t="shared" si="12"/>
        <v>10</v>
      </c>
      <c r="J70" s="2" t="s">
        <v>25</v>
      </c>
      <c r="K70" s="45">
        <v>0</v>
      </c>
      <c r="L70" s="45">
        <v>0</v>
      </c>
      <c r="M70" s="47">
        <v>1</v>
      </c>
      <c r="N70" s="45">
        <v>0</v>
      </c>
      <c r="O70" s="45">
        <v>0</v>
      </c>
      <c r="P70" s="45">
        <v>0</v>
      </c>
      <c r="Q70" s="45">
        <v>0</v>
      </c>
      <c r="R70" s="47">
        <f t="shared" si="11"/>
        <v>1</v>
      </c>
      <c r="S70" s="2" t="s">
        <v>25</v>
      </c>
      <c r="T70" s="2">
        <v>0</v>
      </c>
      <c r="U70" s="54">
        <v>2</v>
      </c>
    </row>
    <row r="71" spans="1:21">
      <c r="A71" s="2" t="s">
        <v>20</v>
      </c>
      <c r="B71" s="2" t="s">
        <v>26</v>
      </c>
      <c r="C71" s="49">
        <v>2</v>
      </c>
      <c r="D71" s="49">
        <v>1</v>
      </c>
      <c r="E71" s="49">
        <v>3</v>
      </c>
      <c r="F71" s="49">
        <v>4</v>
      </c>
      <c r="G71" s="49">
        <v>1</v>
      </c>
      <c r="H71" s="49">
        <v>2</v>
      </c>
      <c r="I71" s="47">
        <f t="shared" si="12"/>
        <v>13</v>
      </c>
      <c r="J71" s="2" t="s">
        <v>26</v>
      </c>
      <c r="K71" s="45">
        <v>0</v>
      </c>
      <c r="L71" s="47">
        <v>1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7">
        <f t="shared" si="11"/>
        <v>1</v>
      </c>
      <c r="S71" s="2" t="s">
        <v>26</v>
      </c>
      <c r="T71" s="2">
        <v>0</v>
      </c>
      <c r="U71" s="54">
        <v>2</v>
      </c>
    </row>
    <row r="72" spans="1:21">
      <c r="A72" s="2" t="s">
        <v>20</v>
      </c>
      <c r="B72" s="2" t="s">
        <v>27</v>
      </c>
      <c r="C72" s="49">
        <v>3</v>
      </c>
      <c r="D72" s="49">
        <v>1</v>
      </c>
      <c r="E72" s="49">
        <v>0</v>
      </c>
      <c r="F72" s="60">
        <v>17</v>
      </c>
      <c r="G72" s="49">
        <v>5</v>
      </c>
      <c r="H72" s="49">
        <v>2</v>
      </c>
      <c r="I72" s="60">
        <f t="shared" si="12"/>
        <v>28</v>
      </c>
      <c r="J72" s="2" t="s">
        <v>27</v>
      </c>
      <c r="K72" s="45">
        <v>0</v>
      </c>
      <c r="L72" s="45">
        <v>0</v>
      </c>
      <c r="M72" s="47">
        <v>1</v>
      </c>
      <c r="N72" s="45">
        <v>0</v>
      </c>
      <c r="O72" s="45">
        <v>0</v>
      </c>
      <c r="P72" s="45">
        <v>0</v>
      </c>
      <c r="Q72" s="47">
        <v>1</v>
      </c>
      <c r="R72" s="47">
        <f t="shared" si="11"/>
        <v>2</v>
      </c>
      <c r="S72" s="64" t="s">
        <v>27</v>
      </c>
      <c r="T72" s="2">
        <v>1</v>
      </c>
      <c r="U72" s="55">
        <v>38</v>
      </c>
    </row>
    <row r="73" spans="1:21">
      <c r="A73" s="2" t="s">
        <v>20</v>
      </c>
      <c r="B73" s="62" t="s">
        <v>28</v>
      </c>
      <c r="C73" s="49">
        <v>1</v>
      </c>
      <c r="D73" s="49">
        <v>5</v>
      </c>
      <c r="E73" s="49">
        <v>4</v>
      </c>
      <c r="F73" s="49">
        <v>11</v>
      </c>
      <c r="G73" s="49">
        <v>7</v>
      </c>
      <c r="H73" s="49">
        <v>9</v>
      </c>
      <c r="I73" s="63">
        <f t="shared" si="12"/>
        <v>37</v>
      </c>
      <c r="J73" s="2" t="s">
        <v>28</v>
      </c>
      <c r="K73" s="47">
        <v>3</v>
      </c>
      <c r="L73" s="45">
        <v>0</v>
      </c>
      <c r="M73" s="47">
        <v>2</v>
      </c>
      <c r="N73" s="47">
        <v>2</v>
      </c>
      <c r="O73" s="47">
        <v>1</v>
      </c>
      <c r="P73" s="45">
        <v>0</v>
      </c>
      <c r="Q73" s="47">
        <v>5</v>
      </c>
      <c r="R73" s="47">
        <f t="shared" si="11"/>
        <v>13</v>
      </c>
      <c r="S73" s="2" t="s">
        <v>28</v>
      </c>
      <c r="T73" s="2">
        <v>2</v>
      </c>
      <c r="U73" s="46">
        <v>9</v>
      </c>
    </row>
    <row r="74" spans="1:21">
      <c r="A74" s="2" t="s">
        <v>20</v>
      </c>
      <c r="B74" s="2" t="s">
        <v>29</v>
      </c>
      <c r="C74" s="49">
        <v>1</v>
      </c>
      <c r="D74" s="49">
        <v>2</v>
      </c>
      <c r="E74" s="49">
        <v>3</v>
      </c>
      <c r="F74" s="49">
        <v>11</v>
      </c>
      <c r="G74" s="49">
        <v>0</v>
      </c>
      <c r="H74" s="49">
        <v>6</v>
      </c>
      <c r="I74" s="60">
        <f t="shared" si="12"/>
        <v>23</v>
      </c>
      <c r="J74" s="64" t="s">
        <v>29</v>
      </c>
      <c r="K74" s="47">
        <v>2</v>
      </c>
      <c r="L74" s="45">
        <v>0</v>
      </c>
      <c r="M74" s="47">
        <v>5</v>
      </c>
      <c r="N74" s="45">
        <v>0</v>
      </c>
      <c r="O74" s="45">
        <v>0</v>
      </c>
      <c r="P74" s="45">
        <v>0</v>
      </c>
      <c r="Q74" s="45">
        <v>8</v>
      </c>
      <c r="R74" s="48">
        <f t="shared" si="11"/>
        <v>15</v>
      </c>
      <c r="S74" s="2" t="s">
        <v>29</v>
      </c>
      <c r="T74" s="2">
        <v>5</v>
      </c>
      <c r="U74" s="54">
        <v>26</v>
      </c>
    </row>
    <row r="75" spans="1:21">
      <c r="A75" s="2" t="s">
        <v>20</v>
      </c>
      <c r="B75" s="2" t="s">
        <v>30</v>
      </c>
      <c r="C75" s="49">
        <v>0</v>
      </c>
      <c r="D75" s="49">
        <v>2</v>
      </c>
      <c r="E75" s="49">
        <v>1</v>
      </c>
      <c r="F75" s="49">
        <v>1</v>
      </c>
      <c r="G75" s="49">
        <v>1</v>
      </c>
      <c r="H75" s="49">
        <v>3</v>
      </c>
      <c r="I75" s="60">
        <f t="shared" si="12"/>
        <v>8</v>
      </c>
      <c r="J75" s="2" t="s">
        <v>30</v>
      </c>
      <c r="K75" s="45">
        <v>0</v>
      </c>
      <c r="L75" s="45">
        <v>0</v>
      </c>
      <c r="M75" s="47">
        <v>1</v>
      </c>
      <c r="N75" s="45">
        <v>0</v>
      </c>
      <c r="O75" s="45">
        <v>0</v>
      </c>
      <c r="P75" s="45">
        <v>0</v>
      </c>
      <c r="Q75" s="45">
        <v>0</v>
      </c>
      <c r="R75" s="47">
        <f t="shared" si="11"/>
        <v>1</v>
      </c>
      <c r="S75" s="2" t="s">
        <v>30</v>
      </c>
      <c r="T75" s="2">
        <v>0</v>
      </c>
      <c r="U75" s="54">
        <v>6</v>
      </c>
    </row>
    <row r="76" spans="1:21">
      <c r="A76" s="2" t="s">
        <v>20</v>
      </c>
      <c r="B76" s="2" t="s">
        <v>31</v>
      </c>
      <c r="C76" s="49">
        <v>2</v>
      </c>
      <c r="D76" s="49">
        <v>0</v>
      </c>
      <c r="E76" s="49">
        <v>3</v>
      </c>
      <c r="F76" s="49">
        <v>2</v>
      </c>
      <c r="G76" s="49">
        <v>0</v>
      </c>
      <c r="H76" s="49">
        <v>3</v>
      </c>
      <c r="I76" s="60">
        <f t="shared" si="12"/>
        <v>10</v>
      </c>
      <c r="J76" s="2" t="s">
        <v>31</v>
      </c>
      <c r="K76" s="47">
        <v>1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7">
        <f t="shared" ref="R76:R77" si="13">SUM(K76:Q76)</f>
        <v>1</v>
      </c>
      <c r="S76" s="2" t="s">
        <v>31</v>
      </c>
      <c r="T76" s="2" t="s">
        <v>50</v>
      </c>
      <c r="U76" s="2" t="s">
        <v>50</v>
      </c>
    </row>
    <row r="77" spans="1:21">
      <c r="A77" s="2" t="s">
        <v>51</v>
      </c>
      <c r="B77" s="2" t="s">
        <v>52</v>
      </c>
      <c r="C77" s="49">
        <v>0</v>
      </c>
      <c r="D77" s="49">
        <v>0</v>
      </c>
      <c r="E77" s="49">
        <v>1</v>
      </c>
      <c r="F77" s="49">
        <v>0</v>
      </c>
      <c r="G77" s="49">
        <v>0</v>
      </c>
      <c r="H77" s="49">
        <v>0</v>
      </c>
      <c r="I77" s="60">
        <f t="shared" si="12"/>
        <v>1</v>
      </c>
      <c r="J77" s="2" t="s">
        <v>52</v>
      </c>
      <c r="K77" s="45">
        <v>1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7">
        <f t="shared" si="13"/>
        <v>1</v>
      </c>
      <c r="S77" s="2" t="s">
        <v>52</v>
      </c>
      <c r="T77" s="2" t="s">
        <v>50</v>
      </c>
      <c r="U77" s="2" t="s">
        <v>50</v>
      </c>
    </row>
    <row r="78" spans="1:21">
      <c r="A78"/>
    </row>
    <row r="79" spans="1:21">
      <c r="A79" s="1" t="s">
        <v>32</v>
      </c>
    </row>
    <row r="80" spans="1:21">
      <c r="A80" s="72" t="s">
        <v>33</v>
      </c>
      <c r="B80" s="72"/>
      <c r="C80" s="76" t="s">
        <v>49</v>
      </c>
      <c r="D80" s="76"/>
      <c r="E80" s="76"/>
      <c r="F80" s="76"/>
      <c r="G80" s="76"/>
      <c r="H80" s="76"/>
      <c r="I80" s="72" t="s">
        <v>16</v>
      </c>
      <c r="J80" s="71" t="s">
        <v>33</v>
      </c>
      <c r="K80" s="72" t="s">
        <v>34</v>
      </c>
      <c r="L80" s="72"/>
      <c r="M80" s="72"/>
      <c r="N80" s="72" t="s">
        <v>35</v>
      </c>
      <c r="O80" s="72"/>
      <c r="P80" s="72"/>
      <c r="Q80" s="2" t="s">
        <v>36</v>
      </c>
      <c r="R80" s="72" t="s">
        <v>21</v>
      </c>
      <c r="S80" s="71" t="s">
        <v>33</v>
      </c>
      <c r="T80" s="2" t="s">
        <v>36</v>
      </c>
      <c r="U80" s="2" t="s">
        <v>37</v>
      </c>
    </row>
    <row r="81" spans="1:21" ht="21">
      <c r="A81" s="72"/>
      <c r="B81" s="72"/>
      <c r="C81" s="17" t="s">
        <v>10</v>
      </c>
      <c r="D81" s="2" t="s">
        <v>11</v>
      </c>
      <c r="E81" s="17" t="s">
        <v>12</v>
      </c>
      <c r="F81" s="17" t="s">
        <v>13</v>
      </c>
      <c r="G81" s="2" t="s">
        <v>14</v>
      </c>
      <c r="H81" s="35" t="s">
        <v>15</v>
      </c>
      <c r="I81" s="72"/>
      <c r="J81" s="71"/>
      <c r="K81" s="41" t="s">
        <v>38</v>
      </c>
      <c r="L81" s="41" t="s">
        <v>39</v>
      </c>
      <c r="M81" s="41" t="s">
        <v>40</v>
      </c>
      <c r="N81" s="17" t="s">
        <v>41</v>
      </c>
      <c r="O81" s="17" t="s">
        <v>42</v>
      </c>
      <c r="P81" s="41" t="s">
        <v>40</v>
      </c>
      <c r="Q81" s="42" t="s">
        <v>43</v>
      </c>
      <c r="R81" s="72"/>
      <c r="S81" s="71"/>
      <c r="T81" s="42" t="s">
        <v>44</v>
      </c>
      <c r="U81" s="2" t="s">
        <v>45</v>
      </c>
    </row>
    <row r="82" spans="1:21">
      <c r="A82" s="69">
        <v>45254</v>
      </c>
      <c r="B82" s="69"/>
      <c r="C82" s="28">
        <v>0</v>
      </c>
      <c r="D82" s="28">
        <v>0</v>
      </c>
      <c r="E82" s="28">
        <v>0</v>
      </c>
      <c r="F82" s="36">
        <v>1</v>
      </c>
      <c r="G82" s="28">
        <v>0</v>
      </c>
      <c r="H82" s="28">
        <v>0</v>
      </c>
      <c r="I82" s="34">
        <f>SUM(C82:H82)</f>
        <v>1</v>
      </c>
      <c r="J82" s="67">
        <v>45254</v>
      </c>
      <c r="K82" s="2"/>
      <c r="L82" s="2"/>
      <c r="M82" s="2"/>
      <c r="N82" s="2"/>
      <c r="O82" s="2"/>
      <c r="P82" s="2"/>
      <c r="Q82" s="2"/>
      <c r="R82" s="2">
        <v>0</v>
      </c>
      <c r="S82" s="2"/>
      <c r="T82" s="2"/>
      <c r="U82" s="2"/>
    </row>
    <row r="83" spans="1:21">
      <c r="A83" s="69">
        <v>45257</v>
      </c>
      <c r="B83" s="69"/>
      <c r="C83" s="36">
        <v>1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34">
        <f>SUM(C83:H83)</f>
        <v>1</v>
      </c>
      <c r="J83" s="67">
        <v>44953</v>
      </c>
      <c r="K83" s="2"/>
      <c r="L83" s="2"/>
      <c r="M83" s="2"/>
      <c r="N83" s="2"/>
      <c r="O83" s="2"/>
      <c r="P83" s="2"/>
      <c r="Q83" s="2"/>
      <c r="R83" s="2">
        <v>0</v>
      </c>
      <c r="S83" s="2"/>
      <c r="T83" s="2"/>
      <c r="U83" s="2"/>
    </row>
    <row r="84" spans="1:21">
      <c r="A84" s="69">
        <v>45259</v>
      </c>
      <c r="B84" s="69"/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">
        <f t="shared" ref="I84:I86" si="14">SUM(C84:H84)</f>
        <v>0</v>
      </c>
      <c r="J84" s="67">
        <v>45259</v>
      </c>
      <c r="K84" s="36">
        <v>1</v>
      </c>
      <c r="L84" s="2"/>
      <c r="M84" s="2"/>
      <c r="N84" s="2"/>
      <c r="O84" s="2"/>
      <c r="P84" s="2"/>
      <c r="Q84" s="2"/>
      <c r="R84" s="2">
        <f>SUM(K84:Q84)</f>
        <v>1</v>
      </c>
      <c r="S84" s="2"/>
      <c r="T84" s="2"/>
      <c r="U84" s="2"/>
    </row>
    <row r="85" spans="1:21">
      <c r="A85" s="69">
        <v>45267</v>
      </c>
      <c r="B85" s="69"/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">
        <f t="shared" si="14"/>
        <v>0</v>
      </c>
      <c r="J85" s="67">
        <v>45267</v>
      </c>
      <c r="K85" s="36">
        <v>1</v>
      </c>
      <c r="L85" s="2"/>
      <c r="M85" s="2"/>
      <c r="N85" s="2"/>
      <c r="O85" s="2"/>
      <c r="P85" s="2"/>
      <c r="Q85" s="2"/>
      <c r="R85" s="2">
        <f>SUM(K85:Q85)</f>
        <v>1</v>
      </c>
      <c r="S85" s="57"/>
      <c r="T85" s="57"/>
      <c r="U85" s="57"/>
    </row>
    <row r="86" spans="1:21">
      <c r="A86" s="69">
        <v>45268</v>
      </c>
      <c r="B86" s="69"/>
      <c r="C86" s="28">
        <v>0</v>
      </c>
      <c r="D86" s="28">
        <v>0</v>
      </c>
      <c r="E86" s="36">
        <v>1</v>
      </c>
      <c r="F86" s="28">
        <v>0</v>
      </c>
      <c r="G86" s="28">
        <v>0</v>
      </c>
      <c r="H86" s="28">
        <v>0</v>
      </c>
      <c r="I86" s="34">
        <f t="shared" si="14"/>
        <v>1</v>
      </c>
      <c r="J86" s="9"/>
      <c r="K86" s="9"/>
    </row>
    <row r="87" spans="1:21">
      <c r="A87"/>
    </row>
    <row r="88" spans="1:21">
      <c r="A88"/>
    </row>
    <row r="89" spans="1:21">
      <c r="A89"/>
    </row>
    <row r="90" spans="1:21">
      <c r="A90"/>
    </row>
    <row r="91" spans="1:21">
      <c r="A91"/>
    </row>
    <row r="92" spans="1:21">
      <c r="A92"/>
    </row>
    <row r="93" spans="1:21">
      <c r="A93"/>
    </row>
    <row r="94" spans="1:21">
      <c r="A94"/>
    </row>
    <row r="95" spans="1:21">
      <c r="A95"/>
    </row>
    <row r="96" spans="1:2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9">
      <c r="A113"/>
    </row>
    <row r="114" spans="1:9">
      <c r="A114"/>
      <c r="G114" s="37"/>
      <c r="H114" s="37"/>
      <c r="I114" s="4"/>
    </row>
    <row r="115" spans="1:9">
      <c r="A115"/>
      <c r="G115" s="37"/>
      <c r="H115" s="37"/>
      <c r="I115" s="4"/>
    </row>
    <row r="116" spans="1:9">
      <c r="A116"/>
      <c r="G116" s="37"/>
      <c r="H116" s="37"/>
      <c r="I116" s="4"/>
    </row>
    <row r="117" spans="1:9">
      <c r="A117"/>
      <c r="G117" s="37"/>
      <c r="H117" s="37"/>
      <c r="I117" s="4"/>
    </row>
    <row r="118" spans="1:9">
      <c r="A118"/>
      <c r="G118" s="37"/>
      <c r="H118" s="37"/>
      <c r="I118" s="4"/>
    </row>
    <row r="119" spans="1:9">
      <c r="A119"/>
      <c r="G119" s="37"/>
      <c r="H119" s="37"/>
      <c r="I119" s="4"/>
    </row>
    <row r="120" spans="1:9">
      <c r="A120"/>
      <c r="G120" s="37"/>
      <c r="H120" s="37"/>
      <c r="I120" s="4"/>
    </row>
    <row r="121" spans="1:9">
      <c r="A121"/>
      <c r="G121" s="37"/>
      <c r="H121" s="37"/>
      <c r="I121" s="4"/>
    </row>
    <row r="122" spans="1:9">
      <c r="A122"/>
      <c r="G122" s="37"/>
      <c r="H122" s="37"/>
      <c r="I122" s="4"/>
    </row>
    <row r="123" spans="1:9">
      <c r="A123"/>
      <c r="G123" s="37"/>
      <c r="H123" s="37"/>
      <c r="I123" s="4"/>
    </row>
    <row r="124" spans="1:9">
      <c r="A124"/>
      <c r="G124" s="37"/>
      <c r="H124" s="37"/>
      <c r="I124" s="4"/>
    </row>
    <row r="125" spans="1:9">
      <c r="A125"/>
      <c r="G125" s="37"/>
      <c r="H125" s="37"/>
      <c r="I125" s="4"/>
    </row>
    <row r="126" spans="1:9">
      <c r="A126"/>
      <c r="G126" s="37"/>
      <c r="H126" s="37"/>
      <c r="I126" s="4"/>
    </row>
    <row r="127" spans="1:9">
      <c r="A127"/>
      <c r="G127" s="9"/>
      <c r="H127" s="37"/>
      <c r="I127" s="4"/>
    </row>
    <row r="128" spans="1:9">
      <c r="A128"/>
      <c r="H128" s="37"/>
      <c r="I128" s="4"/>
    </row>
    <row r="129" spans="1:11">
      <c r="A129"/>
      <c r="H129" s="37"/>
      <c r="I129" s="4"/>
    </row>
    <row r="130" spans="1:11">
      <c r="A130"/>
      <c r="H130" s="37"/>
      <c r="I130" s="4"/>
    </row>
    <row r="131" spans="1:11">
      <c r="A131"/>
      <c r="H131" s="37"/>
      <c r="I131" s="4"/>
    </row>
    <row r="132" spans="1:11">
      <c r="A132"/>
      <c r="H132" s="37"/>
      <c r="I132" s="4"/>
    </row>
    <row r="133" spans="1:11">
      <c r="A133"/>
      <c r="J133" s="9"/>
      <c r="K133" s="9"/>
    </row>
    <row r="134" spans="1:11">
      <c r="A134"/>
      <c r="H134" s="9"/>
      <c r="I134" s="9"/>
    </row>
    <row r="135" spans="1:11">
      <c r="A135"/>
    </row>
    <row r="136" spans="1:11">
      <c r="A136"/>
    </row>
    <row r="137" spans="1:11">
      <c r="A137"/>
    </row>
    <row r="138" spans="1:11">
      <c r="A138"/>
      <c r="G138" s="40" t="s">
        <v>37</v>
      </c>
    </row>
    <row r="139" spans="1:11">
      <c r="A139"/>
      <c r="G139" s="44" t="s">
        <v>45</v>
      </c>
    </row>
    <row r="140" spans="1:11">
      <c r="A140"/>
      <c r="G140" s="54">
        <v>0</v>
      </c>
    </row>
    <row r="141" spans="1:11">
      <c r="A141"/>
      <c r="G141" s="54">
        <v>0</v>
      </c>
    </row>
    <row r="142" spans="1:11">
      <c r="A142"/>
      <c r="G142" s="54">
        <v>0</v>
      </c>
    </row>
    <row r="143" spans="1:11">
      <c r="A143"/>
      <c r="G143" s="58">
        <v>17</v>
      </c>
    </row>
    <row r="144" spans="1:1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</sheetData>
  <mergeCells count="64">
    <mergeCell ref="S64:S65"/>
    <mergeCell ref="C52:H52"/>
    <mergeCell ref="J52:J53"/>
    <mergeCell ref="K52:M52"/>
    <mergeCell ref="N52:P52"/>
    <mergeCell ref="N64:P64"/>
    <mergeCell ref="R64:R65"/>
    <mergeCell ref="A82:B82"/>
    <mergeCell ref="A80:B81"/>
    <mergeCell ref="R52:R53"/>
    <mergeCell ref="A83:B83"/>
    <mergeCell ref="J64:J65"/>
    <mergeCell ref="K64:M64"/>
    <mergeCell ref="K11:M11"/>
    <mergeCell ref="N11:P11"/>
    <mergeCell ref="C21:H21"/>
    <mergeCell ref="C11:H11"/>
    <mergeCell ref="B11:B12"/>
    <mergeCell ref="I11:I12"/>
    <mergeCell ref="I21:I22"/>
    <mergeCell ref="B21:B22"/>
    <mergeCell ref="A64:A65"/>
    <mergeCell ref="B64:B65"/>
    <mergeCell ref="C80:H80"/>
    <mergeCell ref="A43:B43"/>
    <mergeCell ref="J11:J12"/>
    <mergeCell ref="A21:A22"/>
    <mergeCell ref="I80:I81"/>
    <mergeCell ref="A45:B45"/>
    <mergeCell ref="A46:B46"/>
    <mergeCell ref="A44:B44"/>
    <mergeCell ref="A47:B47"/>
    <mergeCell ref="R11:R12"/>
    <mergeCell ref="S11:S12"/>
    <mergeCell ref="A40:B40"/>
    <mergeCell ref="A41:B41"/>
    <mergeCell ref="A42:B42"/>
    <mergeCell ref="J21:J22"/>
    <mergeCell ref="K21:M21"/>
    <mergeCell ref="N21:P21"/>
    <mergeCell ref="R21:R22"/>
    <mergeCell ref="S21:S22"/>
    <mergeCell ref="J38:J39"/>
    <mergeCell ref="K38:M38"/>
    <mergeCell ref="N38:P38"/>
    <mergeCell ref="R38:R39"/>
    <mergeCell ref="C38:H38"/>
    <mergeCell ref="I38:I39"/>
    <mergeCell ref="A85:B85"/>
    <mergeCell ref="A86:B86"/>
    <mergeCell ref="A48:B48"/>
    <mergeCell ref="S38:S39"/>
    <mergeCell ref="S52:S53"/>
    <mergeCell ref="J80:J81"/>
    <mergeCell ref="K80:M80"/>
    <mergeCell ref="N80:P80"/>
    <mergeCell ref="R80:R81"/>
    <mergeCell ref="S80:S81"/>
    <mergeCell ref="A84:B84"/>
    <mergeCell ref="B52:B53"/>
    <mergeCell ref="C64:H64"/>
    <mergeCell ref="A38:B39"/>
    <mergeCell ref="I52:I53"/>
    <mergeCell ref="I64:I6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 久保木</dc:creator>
  <cp:lastModifiedBy>真 久保木</cp:lastModifiedBy>
  <dcterms:created xsi:type="dcterms:W3CDTF">2023-11-27T21:50:01Z</dcterms:created>
  <dcterms:modified xsi:type="dcterms:W3CDTF">2023-12-12T21:16:09Z</dcterms:modified>
</cp:coreProperties>
</file>