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k/Library/Mobile Documents/com~apple~CloudDocs/Documents/盛岡大学ウエルネスセンター/COVID-19対応/オミクロン感染対策/COVID-19関連データ/"/>
    </mc:Choice>
  </mc:AlternateContent>
  <xr:revisionPtr revIDLastSave="0" documentId="13_ncr:1_{539A7275-BED9-E54A-BEC8-715FE844B2C0}" xr6:coauthVersionLast="47" xr6:coauthVersionMax="47" xr10:uidLastSave="{00000000-0000-0000-0000-000000000000}"/>
  <bookViews>
    <workbookView xWindow="3300" yWindow="500" windowWidth="25500" windowHeight="17500" xr2:uid="{0C257AB6-AA0F-974E-AD03-1B7DE99AE672}"/>
  </bookViews>
  <sheets>
    <sheet name="法人内の感染者数" sheetId="1" r:id="rId1"/>
    <sheet name="全国の感染者数(推計値)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2" i="1" l="1"/>
  <c r="I31" i="1"/>
  <c r="I69" i="1"/>
  <c r="I30" i="1" l="1"/>
  <c r="I40" i="1"/>
  <c r="I41" i="1"/>
  <c r="I42" i="1"/>
  <c r="I68" i="1"/>
  <c r="I67" i="1"/>
  <c r="I29" i="1"/>
  <c r="I66" i="1"/>
  <c r="I28" i="1"/>
  <c r="I65" i="1"/>
  <c r="I64" i="1"/>
  <c r="I63" i="1"/>
  <c r="I62" i="1"/>
  <c r="I61" i="1"/>
  <c r="I27" i="1"/>
  <c r="I26" i="1"/>
  <c r="I39" i="1"/>
  <c r="I49" i="1"/>
  <c r="I50" i="1"/>
  <c r="I51" i="1"/>
  <c r="I52" i="1"/>
  <c r="I53" i="1"/>
  <c r="I54" i="1"/>
  <c r="I55" i="1"/>
  <c r="I56" i="1"/>
  <c r="I48" i="1"/>
  <c r="I25" i="1"/>
  <c r="I21" i="1"/>
  <c r="C11" i="1" l="1"/>
  <c r="I20" i="1" l="1"/>
  <c r="I19" i="1" l="1"/>
  <c r="M43" i="1" l="1"/>
  <c r="L43" i="1"/>
  <c r="H43" i="1"/>
  <c r="G43" i="1"/>
  <c r="F43" i="1"/>
  <c r="E43" i="1"/>
  <c r="D43" i="1"/>
  <c r="C43" i="1"/>
  <c r="B43" i="1"/>
  <c r="H34" i="1"/>
  <c r="G34" i="1"/>
  <c r="S26" i="1"/>
  <c r="S25" i="1"/>
  <c r="I18" i="1"/>
  <c r="S17" i="1"/>
  <c r="I17" i="1"/>
  <c r="S16" i="1"/>
  <c r="I16" i="1"/>
  <c r="Q12" i="1"/>
  <c r="R11" i="1"/>
  <c r="R12" i="1" s="1"/>
  <c r="P11" i="1"/>
  <c r="P12" i="1" s="1"/>
  <c r="O11" i="1"/>
  <c r="O12" i="1" s="1"/>
  <c r="N11" i="1"/>
  <c r="N12" i="1" s="1"/>
  <c r="M11" i="1"/>
  <c r="M12" i="1" s="1"/>
  <c r="H11" i="1"/>
  <c r="H12" i="1" s="1"/>
  <c r="G11" i="1"/>
  <c r="G12" i="1" s="1"/>
  <c r="F11" i="1"/>
  <c r="F12" i="1" s="1"/>
  <c r="E11" i="1"/>
  <c r="E12" i="1" s="1"/>
  <c r="D11" i="1"/>
  <c r="D12" i="1" s="1"/>
  <c r="C12" i="1"/>
  <c r="S10" i="1"/>
  <c r="I10" i="1"/>
  <c r="S9" i="1"/>
  <c r="I9" i="1"/>
  <c r="I8" i="1"/>
  <c r="I7" i="1"/>
  <c r="I43" i="1" l="1"/>
  <c r="S11" i="1"/>
  <c r="S12" i="1" s="1"/>
  <c r="I11" i="1"/>
  <c r="I12" i="1" s="1"/>
</calcChain>
</file>

<file path=xl/sharedStrings.xml><?xml version="1.0" encoding="utf-8"?>
<sst xmlns="http://schemas.openxmlformats.org/spreadsheetml/2006/main" count="271" uniqueCount="67">
  <si>
    <t>英文</t>
  </si>
  <si>
    <t>日文</t>
    <rPh sb="0" eb="2">
      <t xml:space="preserve">ニチブン </t>
    </rPh>
    <phoneticPr fontId="1"/>
  </si>
  <si>
    <t>社文</t>
  </si>
  <si>
    <t>児教</t>
    <rPh sb="0" eb="2">
      <t xml:space="preserve">ジキョウ </t>
    </rPh>
    <phoneticPr fontId="1"/>
  </si>
  <si>
    <t>栄養</t>
    <rPh sb="0" eb="2">
      <t xml:space="preserve">エイヨウ </t>
    </rPh>
    <phoneticPr fontId="1"/>
  </si>
  <si>
    <t>短大</t>
  </si>
  <si>
    <t>計</t>
    <rPh sb="0" eb="1">
      <t xml:space="preserve">ケイ </t>
    </rPh>
    <phoneticPr fontId="1"/>
  </si>
  <si>
    <t>4月</t>
  </si>
  <si>
    <t xml:space="preserve">Last updated: </t>
    <phoneticPr fontId="1"/>
  </si>
  <si>
    <t>2022年</t>
    <rPh sb="4" eb="5">
      <t xml:space="preserve">ネン </t>
    </rPh>
    <phoneticPr fontId="1"/>
  </si>
  <si>
    <t>学科別感染率</t>
    <rPh sb="0" eb="3">
      <t xml:space="preserve">ガッカベツ </t>
    </rPh>
    <rPh sb="3" eb="6">
      <t xml:space="preserve">カンセンリツ </t>
    </rPh>
    <phoneticPr fontId="1"/>
  </si>
  <si>
    <t>合計</t>
    <rPh sb="0" eb="2">
      <t xml:space="preserve">ゴウケイ </t>
    </rPh>
    <phoneticPr fontId="1"/>
  </si>
  <si>
    <t>報告日</t>
    <rPh sb="0" eb="3">
      <t xml:space="preserve">ホウコクビ </t>
    </rPh>
    <phoneticPr fontId="1"/>
  </si>
  <si>
    <t>2023年</t>
    <rPh sb="4" eb="5">
      <t xml:space="preserve">ネン </t>
    </rPh>
    <phoneticPr fontId="1"/>
  </si>
  <si>
    <t>年</t>
    <rPh sb="0" eb="1">
      <t xml:space="preserve">ネン </t>
    </rPh>
    <phoneticPr fontId="1"/>
  </si>
  <si>
    <t>月</t>
    <rPh sb="0" eb="1">
      <t xml:space="preserve">ツキ </t>
    </rPh>
    <phoneticPr fontId="1"/>
  </si>
  <si>
    <t>2020年</t>
    <rPh sb="4" eb="5">
      <t xml:space="preserve">ネン </t>
    </rPh>
    <phoneticPr fontId="1"/>
  </si>
  <si>
    <t>2021年</t>
    <rPh sb="4" eb="5">
      <t xml:space="preserve">ネン </t>
    </rPh>
    <phoneticPr fontId="1"/>
  </si>
  <si>
    <t>新型コロナ感染者数</t>
    <rPh sb="0" eb="2">
      <t xml:space="preserve">シンガタコロナ </t>
    </rPh>
    <rPh sb="5" eb="9">
      <t xml:space="preserve">カンセンシャスウ </t>
    </rPh>
    <phoneticPr fontId="1"/>
  </si>
  <si>
    <t>インフルエンザ感染者数</t>
    <rPh sb="7" eb="11">
      <t xml:space="preserve">カンセンシャスウ </t>
    </rPh>
    <phoneticPr fontId="1"/>
  </si>
  <si>
    <t>n/a</t>
    <phoneticPr fontId="1"/>
  </si>
  <si>
    <t>n/a: Not Available</t>
    <phoneticPr fontId="1"/>
  </si>
  <si>
    <t>新型コロナ報告日別感染者数</t>
    <rPh sb="0" eb="2">
      <t xml:space="preserve">シンガタコロナ </t>
    </rPh>
    <rPh sb="5" eb="7">
      <t>ホウコク</t>
    </rPh>
    <rPh sb="7" eb="8">
      <t xml:space="preserve">ヒ </t>
    </rPh>
    <rPh sb="8" eb="9">
      <t xml:space="preserve">ベツ </t>
    </rPh>
    <rPh sb="9" eb="13">
      <t xml:space="preserve">カンセンシャスウ </t>
    </rPh>
    <phoneticPr fontId="1"/>
  </si>
  <si>
    <t>新型コロナ診断確定月別感染者数</t>
    <rPh sb="0" eb="2">
      <t xml:space="preserve">シンガタコロナ </t>
    </rPh>
    <rPh sb="5" eb="9">
      <t xml:space="preserve">シンダンカクテイベツ </t>
    </rPh>
    <rPh sb="9" eb="10">
      <t xml:space="preserve">ツキ </t>
    </rPh>
    <rPh sb="10" eb="11">
      <t xml:space="preserve">ベツ </t>
    </rPh>
    <rPh sb="11" eb="15">
      <t xml:space="preserve">カンセンシャスウ </t>
    </rPh>
    <phoneticPr fontId="1"/>
  </si>
  <si>
    <t>5月</t>
  </si>
  <si>
    <t>全国の感染者数</t>
    <rPh sb="0" eb="2">
      <t xml:space="preserve">ゼンコクノ </t>
    </rPh>
    <rPh sb="3" eb="7">
      <t xml:space="preserve">カンセンシャスウ </t>
    </rPh>
    <phoneticPr fontId="1"/>
  </si>
  <si>
    <t>人(推計値)</t>
    <rPh sb="0" eb="1">
      <t xml:space="preserve">ニン </t>
    </rPh>
    <rPh sb="2" eb="5">
      <t xml:space="preserve">スイケイチ </t>
    </rPh>
    <phoneticPr fontId="1"/>
  </si>
  <si>
    <t>※ 数値は、JAMDAS（日本臨床実態調査）をベースとした国内患者数に関する推計値</t>
    <rPh sb="2" eb="4">
      <t>スウチハ</t>
    </rPh>
    <phoneticPr fontId="1"/>
  </si>
  <si>
    <t>東京</t>
    <rPh sb="0" eb="2">
      <t xml:space="preserve">トウキョウ </t>
    </rPh>
    <phoneticPr fontId="1"/>
  </si>
  <si>
    <t>※国内約4,100医療機関（2022年12月時点）由来の臨床データに基づくデータベースで、検査結果等も含んだ前々日までの臨床データをリアルタイムに反映</t>
    <phoneticPr fontId="1"/>
  </si>
  <si>
    <t>北海道・東北</t>
    <rPh sb="0" eb="1">
      <t>ホッカイドウ</t>
    </rPh>
    <phoneticPr fontId="1"/>
  </si>
  <si>
    <t>※医療機関を受診していない感染者は推計結果に含まれません。</t>
    <phoneticPr fontId="1"/>
  </si>
  <si>
    <t>国内の感染状況について</t>
    <rPh sb="0" eb="2">
      <t xml:space="preserve">コクナイノ </t>
    </rPh>
    <rPh sb="3" eb="7">
      <t xml:space="preserve">カンセンジョウキョウニツイテ </t>
    </rPh>
    <phoneticPr fontId="1"/>
  </si>
  <si>
    <t>6月</t>
  </si>
  <si>
    <t>新型コロナ感染者数(法人教職員)</t>
    <rPh sb="0" eb="2">
      <t xml:space="preserve">シンガタコロナ </t>
    </rPh>
    <rPh sb="5" eb="9">
      <t xml:space="preserve">カンセンシャスウ </t>
    </rPh>
    <rPh sb="10" eb="12">
      <t xml:space="preserve">ホウジン </t>
    </rPh>
    <rPh sb="12" eb="15">
      <t xml:space="preserve">キョウショクイン </t>
    </rPh>
    <phoneticPr fontId="1"/>
  </si>
  <si>
    <t>新型コロナ感染者数</t>
  </si>
  <si>
    <t>大学・短大</t>
    <rPh sb="0" eb="2">
      <t xml:space="preserve">ダイガク </t>
    </rPh>
    <rPh sb="3" eb="5">
      <t xml:space="preserve">タンダイ </t>
    </rPh>
    <phoneticPr fontId="1"/>
  </si>
  <si>
    <t>附属高校</t>
    <rPh sb="0" eb="1">
      <t xml:space="preserve">フゾクコウコウ </t>
    </rPh>
    <phoneticPr fontId="1"/>
  </si>
  <si>
    <t>附属幼稚園</t>
    <rPh sb="0" eb="5">
      <t xml:space="preserve">フゾクヨウチエン </t>
    </rPh>
    <phoneticPr fontId="1"/>
  </si>
  <si>
    <t>附属高校</t>
    <rPh sb="0" eb="4">
      <t xml:space="preserve">フゾクコウコウ </t>
    </rPh>
    <phoneticPr fontId="1"/>
  </si>
  <si>
    <t>専任教員</t>
    <rPh sb="0" eb="4">
      <t xml:space="preserve">センニンキョウイン </t>
    </rPh>
    <phoneticPr fontId="1"/>
  </si>
  <si>
    <t>非常勤講師</t>
    <rPh sb="0" eb="3">
      <t xml:space="preserve">ヒジョウキン </t>
    </rPh>
    <rPh sb="3" eb="5">
      <t xml:space="preserve">コウシ </t>
    </rPh>
    <phoneticPr fontId="1"/>
  </si>
  <si>
    <t>職員</t>
    <rPh sb="0" eb="2">
      <t xml:space="preserve">ショクイン </t>
    </rPh>
    <phoneticPr fontId="1"/>
  </si>
  <si>
    <t>教員</t>
    <rPh sb="1" eb="2">
      <t xml:space="preserve">ショクイン </t>
    </rPh>
    <phoneticPr fontId="1"/>
  </si>
  <si>
    <t>教員(非常勤)</t>
    <rPh sb="1" eb="2">
      <t xml:space="preserve">ショクイン </t>
    </rPh>
    <rPh sb="3" eb="6">
      <t xml:space="preserve">ヒジョウキン </t>
    </rPh>
    <phoneticPr fontId="1"/>
  </si>
  <si>
    <t>教職員</t>
    <rPh sb="0" eb="3">
      <t xml:space="preserve">キョウショクイン </t>
    </rPh>
    <phoneticPr fontId="1"/>
  </si>
  <si>
    <t>園児</t>
    <rPh sb="0" eb="2">
      <t xml:space="preserve">エンジ </t>
    </rPh>
    <phoneticPr fontId="1"/>
  </si>
  <si>
    <t>生徒</t>
    <rPh sb="0" eb="2">
      <t xml:space="preserve">セイト </t>
    </rPh>
    <phoneticPr fontId="1"/>
  </si>
  <si>
    <t>1月</t>
    <rPh sb="1" eb="2">
      <t xml:space="preserve">ガツ </t>
    </rPh>
    <phoneticPr fontId="1"/>
  </si>
  <si>
    <t>2月</t>
  </si>
  <si>
    <t>3月</t>
  </si>
  <si>
    <t>緩やかな増加傾向が見られます</t>
    <rPh sb="0" eb="1">
      <t xml:space="preserve">ユルヤカナ </t>
    </rPh>
    <rPh sb="4" eb="5">
      <t>ゾウカケイコ</t>
    </rPh>
    <rPh sb="9" eb="10">
      <t xml:space="preserve">ミラレノス </t>
    </rPh>
    <phoneticPr fontId="1"/>
  </si>
  <si>
    <t>人(公表値)</t>
    <rPh sb="0" eb="1">
      <t xml:space="preserve">ニン </t>
    </rPh>
    <rPh sb="2" eb="4">
      <t xml:space="preserve">コウヒョウ </t>
    </rPh>
    <phoneticPr fontId="1"/>
  </si>
  <si>
    <t>5/8で全数報告終了</t>
    <rPh sb="4" eb="10">
      <t xml:space="preserve">ゼンスウホウコクシュウリョウ </t>
    </rPh>
    <phoneticPr fontId="1"/>
  </si>
  <si>
    <t>7月</t>
  </si>
  <si>
    <t>8月</t>
  </si>
  <si>
    <t>9月</t>
  </si>
  <si>
    <t>岩手県の感染状況</t>
    <rPh sb="0" eb="3">
      <t xml:space="preserve">イワテケン </t>
    </rPh>
    <rPh sb="4" eb="8">
      <t xml:space="preserve">カンセンジョウキョウニツイテ </t>
    </rPh>
    <phoneticPr fontId="1"/>
  </si>
  <si>
    <t>岩手県</t>
    <rPh sb="0" eb="3">
      <t xml:space="preserve">イワテケン </t>
    </rPh>
    <phoneticPr fontId="1"/>
  </si>
  <si>
    <r>
      <t>★ 法人内の</t>
    </r>
    <r>
      <rPr>
        <b/>
        <sz val="12"/>
        <color rgb="FFFF0000"/>
        <rFont val="游明朝"/>
        <family val="1"/>
        <charset val="128"/>
      </rPr>
      <t>再感染例</t>
    </r>
    <r>
      <rPr>
        <b/>
        <sz val="12"/>
        <color theme="1"/>
        <rFont val="游明朝"/>
        <family val="1"/>
        <charset val="128"/>
      </rPr>
      <t xml:space="preserve">
</t>
    </r>
    <rPh sb="2" eb="5">
      <t xml:space="preserve">ホウジンナイノ </t>
    </rPh>
    <rPh sb="6" eb="10">
      <t xml:space="preserve">サイカンセンレイガ </t>
    </rPh>
    <phoneticPr fontId="1"/>
  </si>
  <si>
    <t>20名</t>
    <rPh sb="2" eb="3">
      <t xml:space="preserve">メイ </t>
    </rPh>
    <phoneticPr fontId="1"/>
  </si>
  <si>
    <t>平均7か月で再感染、最短は2か月で再感染</t>
    <rPh sb="0" eb="2">
      <t xml:space="preserve">ヘイキン </t>
    </rPh>
    <rPh sb="6" eb="9">
      <t xml:space="preserve">サイカンセン </t>
    </rPh>
    <rPh sb="10" eb="12">
      <t xml:space="preserve">サイタンハ </t>
    </rPh>
    <rPh sb="17" eb="20">
      <t xml:space="preserve">サイカンセン </t>
    </rPh>
    <phoneticPr fontId="1"/>
  </si>
  <si>
    <t>★ 感染力の強い、新たな変異株(EG5.1)が増加、さらにBA2.86の感染が国内でも確認</t>
    <rPh sb="2" eb="5">
      <t xml:space="preserve">カンセンリョクノ </t>
    </rPh>
    <rPh sb="6" eb="7">
      <t xml:space="preserve">ツヨイ </t>
    </rPh>
    <rPh sb="9" eb="10">
      <t xml:space="preserve">アラタナ </t>
    </rPh>
    <rPh sb="12" eb="15">
      <t xml:space="preserve">ヘンイカブ </t>
    </rPh>
    <rPh sb="23" eb="25">
      <t xml:space="preserve">ゾウカ </t>
    </rPh>
    <rPh sb="36" eb="38">
      <t xml:space="preserve">カンセンガ </t>
    </rPh>
    <rPh sb="39" eb="41">
      <t xml:space="preserve">コクナイデモ </t>
    </rPh>
    <rPh sb="43" eb="45">
      <t xml:space="preserve">カクニン </t>
    </rPh>
    <phoneticPr fontId="1"/>
  </si>
  <si>
    <t>★ インフルエンザの感染にも注意してください</t>
    <rPh sb="10" eb="12">
      <t xml:space="preserve">カンセンモ </t>
    </rPh>
    <rPh sb="14" eb="16">
      <t xml:space="preserve">チュウイシテクダサイ </t>
    </rPh>
    <phoneticPr fontId="1"/>
  </si>
  <si>
    <t>9/4〜9/10</t>
    <phoneticPr fontId="1"/>
  </si>
  <si>
    <t>29.87人</t>
    <rPh sb="5" eb="6">
      <t xml:space="preserve">ニン </t>
    </rPh>
    <phoneticPr fontId="1"/>
  </si>
  <si>
    <t>(全国平均20.19人)</t>
    <rPh sb="1" eb="3">
      <t xml:space="preserve">ゼンコク </t>
    </rPh>
    <rPh sb="3" eb="5">
      <t xml:space="preserve">ヘイキン </t>
    </rPh>
    <rPh sb="10" eb="11">
      <t xml:space="preserve">ニン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</si>
</sst>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¥&quot;#,##0;[Red]&quot;¥&quot;\-#,##0"/>
    <numFmt numFmtId="176" formatCode="yyyy/m/d\(aaa\)"/>
    <numFmt numFmtId="177" formatCode="0.0%"/>
    <numFmt numFmtId="178" formatCode="yy/mm/dd\(aaa\)"/>
    <numFmt numFmtId="179" formatCode="h:mm;@"/>
    <numFmt numFmtId="180" formatCode="0_);[Red]\(0\)"/>
  </numFmts>
  <fonts count="13">
    <font>
      <sz val="12"/>
      <color theme="1"/>
      <name val="游明朝"/>
      <family val="2"/>
      <charset val="128"/>
    </font>
    <font>
      <sz val="6"/>
      <name val="游明朝"/>
      <family val="2"/>
      <charset val="128"/>
    </font>
    <font>
      <sz val="12"/>
      <color theme="1"/>
      <name val="游明朝 Regular"/>
      <charset val="128"/>
    </font>
    <font>
      <sz val="12"/>
      <color theme="1"/>
      <name val="游明朝"/>
      <family val="2"/>
      <charset val="128"/>
    </font>
    <font>
      <b/>
      <sz val="12"/>
      <color theme="1"/>
      <name val="游明朝"/>
      <family val="1"/>
      <charset val="128"/>
    </font>
    <font>
      <b/>
      <sz val="14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sz val="14"/>
      <color rgb="FFFF0000"/>
      <name val="游明朝"/>
      <family val="2"/>
      <charset val="128"/>
    </font>
    <font>
      <sz val="12"/>
      <color theme="0"/>
      <name val="游明朝"/>
      <family val="2"/>
      <charset val="128"/>
    </font>
    <font>
      <sz val="12"/>
      <color theme="0"/>
      <name val="游明朝 Regular"/>
      <charset val="128"/>
    </font>
    <font>
      <b/>
      <sz val="12"/>
      <color rgb="FFFF0000"/>
      <name val="游明朝"/>
      <family val="1"/>
      <charset val="128"/>
    </font>
    <font>
      <sz val="12"/>
      <color rgb="FFFF0000"/>
      <name val="游明朝"/>
      <family val="1"/>
      <charset val="128"/>
    </font>
    <font>
      <sz val="12"/>
      <name val="游明朝 Regular"/>
      <charset val="128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FDFF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4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2" xfId="1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>
      <alignment vertical="center"/>
    </xf>
    <xf numFmtId="49" fontId="2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2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177" fontId="8" fillId="2" borderId="3" xfId="1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77" fontId="8" fillId="2" borderId="2" xfId="1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77" fontId="3" fillId="0" borderId="3" xfId="1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6" fillId="4" borderId="4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5" borderId="1" xfId="0" applyFill="1" applyBorder="1" applyAlignment="1">
      <alignment horizontal="center" vertical="center"/>
    </xf>
    <xf numFmtId="38" fontId="4" fillId="0" borderId="0" xfId="2" applyFont="1">
      <alignment vertical="center"/>
    </xf>
    <xf numFmtId="176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center" vertical="center"/>
    </xf>
    <xf numFmtId="20" fontId="0" fillId="0" borderId="0" xfId="0" applyNumberFormat="1" applyAlignment="1">
      <alignment horizontal="center" vertical="center"/>
    </xf>
    <xf numFmtId="179" fontId="4" fillId="0" borderId="0" xfId="0" applyNumberFormat="1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80" fontId="2" fillId="0" borderId="1" xfId="0" applyNumberFormat="1" applyFont="1" applyBorder="1" applyAlignment="1">
      <alignment horizontal="center" vertical="center"/>
    </xf>
    <xf numFmtId="180" fontId="0" fillId="0" borderId="1" xfId="0" applyNumberFormat="1" applyBorder="1">
      <alignment vertical="center"/>
    </xf>
    <xf numFmtId="180" fontId="0" fillId="0" borderId="1" xfId="0" applyNumberFormat="1" applyBorder="1" applyAlignment="1">
      <alignment horizontal="center" vertical="center"/>
    </xf>
    <xf numFmtId="180" fontId="6" fillId="0" borderId="1" xfId="0" applyNumberFormat="1" applyFont="1" applyBorder="1" applyAlignment="1">
      <alignment horizontal="center" vertical="center"/>
    </xf>
    <xf numFmtId="180" fontId="2" fillId="3" borderId="1" xfId="0" applyNumberFormat="1" applyFont="1" applyFill="1" applyBorder="1" applyAlignment="1">
      <alignment horizontal="center" vertical="center"/>
    </xf>
    <xf numFmtId="180" fontId="6" fillId="3" borderId="1" xfId="0" applyNumberFormat="1" applyFont="1" applyFill="1" applyBorder="1" applyAlignment="1">
      <alignment horizontal="center" vertical="center"/>
    </xf>
    <xf numFmtId="180" fontId="0" fillId="0" borderId="1" xfId="0" applyNumberFormat="1" applyBorder="1" applyAlignment="1">
      <alignment horizontal="right" vertical="center"/>
    </xf>
    <xf numFmtId="180" fontId="10" fillId="0" borderId="1" xfId="0" applyNumberFormat="1" applyFont="1" applyBorder="1" applyAlignment="1">
      <alignment horizontal="right" vertical="center"/>
    </xf>
    <xf numFmtId="38" fontId="6" fillId="0" borderId="1" xfId="2" applyFont="1" applyBorder="1">
      <alignment vertical="center"/>
    </xf>
    <xf numFmtId="178" fontId="6" fillId="0" borderId="1" xfId="0" applyNumberFormat="1" applyFont="1" applyBorder="1">
      <alignment vertical="center"/>
    </xf>
    <xf numFmtId="0" fontId="6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38" fontId="6" fillId="6" borderId="1" xfId="2" applyFont="1" applyFill="1" applyBorder="1">
      <alignment vertical="center"/>
    </xf>
    <xf numFmtId="38" fontId="10" fillId="7" borderId="1" xfId="2" applyFont="1" applyFill="1" applyBorder="1">
      <alignment vertical="center"/>
    </xf>
    <xf numFmtId="49" fontId="12" fillId="0" borderId="1" xfId="0" applyNumberFormat="1" applyFont="1" applyBorder="1" applyAlignment="1">
      <alignment horizontal="center" vertical="center"/>
    </xf>
    <xf numFmtId="176" fontId="0" fillId="5" borderId="1" xfId="0" applyNumberFormat="1" applyFill="1" applyBorder="1" applyAlignment="1">
      <alignment horizontal="center" vertical="center"/>
    </xf>
    <xf numFmtId="180" fontId="4" fillId="8" borderId="1" xfId="0" applyNumberFormat="1" applyFont="1" applyFill="1" applyBorder="1">
      <alignment vertical="center"/>
    </xf>
    <xf numFmtId="38" fontId="4" fillId="0" borderId="0" xfId="2" applyFont="1" applyAlignment="1">
      <alignment vertical="center"/>
    </xf>
    <xf numFmtId="180" fontId="0" fillId="5" borderId="1" xfId="0" applyNumberFormat="1" applyFill="1" applyBorder="1" applyAlignment="1">
      <alignment horizontal="center" vertical="center"/>
    </xf>
    <xf numFmtId="38" fontId="4" fillId="7" borderId="1" xfId="2" applyFont="1" applyFill="1" applyBorder="1">
      <alignment vertical="center"/>
    </xf>
    <xf numFmtId="38" fontId="4" fillId="8" borderId="1" xfId="2" applyFont="1" applyFill="1" applyBorder="1">
      <alignment vertical="center"/>
    </xf>
    <xf numFmtId="38" fontId="10" fillId="0" borderId="1" xfId="2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180" fontId="0" fillId="8" borderId="1" xfId="0" applyNumberFormat="1" applyFill="1" applyBorder="1" applyAlignment="1">
      <alignment horizontal="center" vertical="center"/>
    </xf>
    <xf numFmtId="180" fontId="2" fillId="8" borderId="1" xfId="0" applyNumberFormat="1" applyFont="1" applyFill="1" applyBorder="1" applyAlignment="1">
      <alignment horizontal="center" vertical="center"/>
    </xf>
    <xf numFmtId="180" fontId="2" fillId="5" borderId="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80" fontId="0" fillId="5" borderId="1" xfId="0" applyNumberFormat="1" applyFill="1" applyBorder="1" applyAlignment="1">
      <alignment horizontal="right" vertical="center"/>
    </xf>
    <xf numFmtId="176" fontId="0" fillId="5" borderId="7" xfId="0" applyNumberFormat="1" applyFill="1" applyBorder="1" applyAlignment="1">
      <alignment horizontal="center" vertical="center"/>
    </xf>
    <xf numFmtId="0" fontId="0" fillId="0" borderId="7" xfId="0" applyBorder="1">
      <alignment vertical="center"/>
    </xf>
    <xf numFmtId="180" fontId="0" fillId="0" borderId="7" xfId="0" applyNumberFormat="1" applyBorder="1" applyAlignment="1">
      <alignment horizontal="center" vertical="center"/>
    </xf>
    <xf numFmtId="176" fontId="0" fillId="5" borderId="11" xfId="0" applyNumberFormat="1" applyFill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1" xfId="0" applyBorder="1" applyAlignment="1">
      <alignment horizontal="center" vertical="center"/>
    </xf>
    <xf numFmtId="180" fontId="0" fillId="0" borderId="11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6" fontId="0" fillId="0" borderId="1" xfId="3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4">
    <cellStyle name="パーセント" xfId="1" builtinId="5"/>
    <cellStyle name="桁区切り" xfId="2" builtinId="6"/>
    <cellStyle name="通貨" xfId="3" builtinId="7"/>
    <cellStyle name="標準" xfId="0" builtinId="0"/>
  </cellStyles>
  <dxfs count="0"/>
  <tableStyles count="0" defaultTableStyle="TableStyleMedium2" defaultPivotStyle="PivotStyleLight16"/>
  <colors>
    <mruColors>
      <color rgb="FF00FDFF"/>
      <color rgb="FFFF4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C0CFB-2316-8942-9E0D-9AB862B5BC4D}">
  <dimension ref="A1:T101"/>
  <sheetViews>
    <sheetView tabSelected="1" zoomScale="110" zoomScaleNormal="110" workbookViewId="0">
      <selection activeCell="I25" sqref="I25:I33"/>
    </sheetView>
  </sheetViews>
  <sheetFormatPr baseColWidth="10" defaultRowHeight="20"/>
  <cols>
    <col min="1" max="1" width="14.140625" style="2" bestFit="1" customWidth="1"/>
    <col min="2" max="5" width="12" bestFit="1" customWidth="1"/>
    <col min="6" max="6" width="13" bestFit="1" customWidth="1"/>
    <col min="7" max="7" width="14.140625" bestFit="1" customWidth="1"/>
    <col min="8" max="8" width="13" bestFit="1" customWidth="1"/>
    <col min="9" max="10" width="12" bestFit="1" customWidth="1"/>
    <col min="11" max="11" width="13.28515625" bestFit="1" customWidth="1"/>
  </cols>
  <sheetData>
    <row r="1" spans="1:20">
      <c r="A1" s="10" t="s">
        <v>57</v>
      </c>
      <c r="B1" s="2" t="s">
        <v>64</v>
      </c>
      <c r="C1" s="2" t="s">
        <v>58</v>
      </c>
      <c r="D1" s="69" t="s">
        <v>65</v>
      </c>
      <c r="E1" t="s">
        <v>66</v>
      </c>
    </row>
    <row r="2" spans="1:20" s="6" customFormat="1">
      <c r="A2" s="13"/>
      <c r="B2" s="60" t="s">
        <v>59</v>
      </c>
      <c r="D2" s="69" t="s">
        <v>60</v>
      </c>
      <c r="E2" s="6" t="s">
        <v>61</v>
      </c>
    </row>
    <row r="3" spans="1:20" s="6" customFormat="1">
      <c r="A3" s="13"/>
      <c r="B3" s="32" t="s">
        <v>62</v>
      </c>
    </row>
    <row r="4" spans="1:20" s="6" customFormat="1">
      <c r="B4" s="32" t="s">
        <v>63</v>
      </c>
    </row>
    <row r="5" spans="1:20" s="11" customFormat="1" ht="24">
      <c r="A5" s="14" t="s">
        <v>18</v>
      </c>
      <c r="G5" s="6" t="s">
        <v>8</v>
      </c>
      <c r="H5" s="8">
        <v>45189</v>
      </c>
      <c r="I5" s="9">
        <v>0.25</v>
      </c>
      <c r="K5" s="14" t="s">
        <v>19</v>
      </c>
    </row>
    <row r="6" spans="1:20">
      <c r="B6" s="21" t="s">
        <v>14</v>
      </c>
      <c r="C6" s="1" t="s">
        <v>0</v>
      </c>
      <c r="D6" s="5" t="s">
        <v>1</v>
      </c>
      <c r="E6" s="1" t="s">
        <v>2</v>
      </c>
      <c r="F6" s="18" t="s">
        <v>3</v>
      </c>
      <c r="G6" s="5" t="s">
        <v>4</v>
      </c>
      <c r="H6" s="17" t="s">
        <v>5</v>
      </c>
      <c r="I6" s="5" t="s">
        <v>6</v>
      </c>
      <c r="L6" s="21" t="s">
        <v>14</v>
      </c>
      <c r="M6" s="1" t="s">
        <v>0</v>
      </c>
      <c r="N6" s="5" t="s">
        <v>1</v>
      </c>
      <c r="O6" s="1" t="s">
        <v>2</v>
      </c>
      <c r="P6" s="18" t="s">
        <v>3</v>
      </c>
      <c r="Q6" s="5" t="s">
        <v>4</v>
      </c>
      <c r="R6" s="7" t="s">
        <v>5</v>
      </c>
      <c r="S6" s="5" t="s">
        <v>6</v>
      </c>
    </row>
    <row r="7" spans="1:20">
      <c r="B7" s="21" t="s">
        <v>16</v>
      </c>
      <c r="C7" s="1">
        <v>0</v>
      </c>
      <c r="D7" s="5">
        <v>1</v>
      </c>
      <c r="E7" s="1">
        <v>1</v>
      </c>
      <c r="F7" s="1">
        <v>0</v>
      </c>
      <c r="G7" s="1">
        <v>0</v>
      </c>
      <c r="H7" s="1">
        <v>0</v>
      </c>
      <c r="I7" s="5">
        <f>SUM(C7:H7)</f>
        <v>2</v>
      </c>
      <c r="L7" s="21" t="s">
        <v>16</v>
      </c>
      <c r="M7" s="1" t="s">
        <v>20</v>
      </c>
      <c r="N7" s="1" t="s">
        <v>20</v>
      </c>
      <c r="O7" s="1" t="s">
        <v>20</v>
      </c>
      <c r="P7" s="1" t="s">
        <v>20</v>
      </c>
      <c r="Q7" s="1" t="s">
        <v>20</v>
      </c>
      <c r="R7" s="1" t="s">
        <v>20</v>
      </c>
      <c r="S7" s="1" t="s">
        <v>20</v>
      </c>
    </row>
    <row r="8" spans="1:20">
      <c r="B8" s="21" t="s">
        <v>17</v>
      </c>
      <c r="C8" s="1">
        <v>0</v>
      </c>
      <c r="D8" s="5">
        <v>1</v>
      </c>
      <c r="E8" s="1">
        <v>1</v>
      </c>
      <c r="F8" s="1">
        <v>1</v>
      </c>
      <c r="G8" s="1">
        <v>1</v>
      </c>
      <c r="H8" s="1">
        <v>0</v>
      </c>
      <c r="I8" s="5">
        <f>SUM(C8:H8)</f>
        <v>4</v>
      </c>
      <c r="L8" s="21" t="s">
        <v>17</v>
      </c>
      <c r="M8" s="1" t="s">
        <v>20</v>
      </c>
      <c r="N8" s="1" t="s">
        <v>20</v>
      </c>
      <c r="O8" s="1" t="s">
        <v>20</v>
      </c>
      <c r="P8" s="1" t="s">
        <v>20</v>
      </c>
      <c r="Q8" s="1" t="s">
        <v>20</v>
      </c>
      <c r="R8" s="1" t="s">
        <v>20</v>
      </c>
      <c r="S8" s="1" t="s">
        <v>20</v>
      </c>
      <c r="T8" s="28" t="s">
        <v>21</v>
      </c>
    </row>
    <row r="9" spans="1:20">
      <c r="B9" s="21" t="s">
        <v>9</v>
      </c>
      <c r="C9" s="1">
        <v>44</v>
      </c>
      <c r="D9" s="5">
        <v>43</v>
      </c>
      <c r="E9" s="1">
        <v>48</v>
      </c>
      <c r="F9" s="1">
        <v>121</v>
      </c>
      <c r="G9" s="1">
        <v>47</v>
      </c>
      <c r="H9" s="1">
        <v>60</v>
      </c>
      <c r="I9" s="5">
        <f>SUM(C9:H9)</f>
        <v>363</v>
      </c>
      <c r="L9" s="21" t="s">
        <v>9</v>
      </c>
      <c r="M9" s="1">
        <v>2</v>
      </c>
      <c r="N9" s="5">
        <v>0</v>
      </c>
      <c r="O9" s="1">
        <v>1</v>
      </c>
      <c r="P9" s="1">
        <v>7</v>
      </c>
      <c r="Q9" s="1">
        <v>0</v>
      </c>
      <c r="R9" s="1">
        <v>1</v>
      </c>
      <c r="S9" s="5">
        <f>SUM(M9:R9)</f>
        <v>11</v>
      </c>
    </row>
    <row r="10" spans="1:20">
      <c r="B10" s="29" t="s">
        <v>13</v>
      </c>
      <c r="C10" s="26">
        <v>12</v>
      </c>
      <c r="D10" s="26">
        <v>26</v>
      </c>
      <c r="E10" s="25">
        <v>17</v>
      </c>
      <c r="F10" s="26">
        <v>64</v>
      </c>
      <c r="G10" s="25">
        <v>24</v>
      </c>
      <c r="H10" s="26">
        <v>28</v>
      </c>
      <c r="I10" s="25">
        <f>SUM(C10:H10)</f>
        <v>171</v>
      </c>
      <c r="L10" s="21" t="s">
        <v>13</v>
      </c>
      <c r="M10" s="12">
        <v>0</v>
      </c>
      <c r="N10" s="12">
        <v>0</v>
      </c>
      <c r="O10" s="5">
        <v>3</v>
      </c>
      <c r="P10" s="12">
        <v>3</v>
      </c>
      <c r="Q10" s="5">
        <v>1</v>
      </c>
      <c r="R10" s="12">
        <v>4</v>
      </c>
      <c r="S10" s="5">
        <f>SUM(M10:R10)</f>
        <v>11</v>
      </c>
    </row>
    <row r="11" spans="1:20">
      <c r="B11" s="12" t="s">
        <v>11</v>
      </c>
      <c r="C11" s="1">
        <f t="shared" ref="C11:I11" si="0">SUM(C7:C10)</f>
        <v>56</v>
      </c>
      <c r="D11" s="1">
        <f t="shared" si="0"/>
        <v>71</v>
      </c>
      <c r="E11" s="1">
        <f t="shared" si="0"/>
        <v>67</v>
      </c>
      <c r="F11" s="1">
        <f t="shared" si="0"/>
        <v>186</v>
      </c>
      <c r="G11" s="1">
        <f t="shared" si="0"/>
        <v>72</v>
      </c>
      <c r="H11" s="1">
        <f t="shared" si="0"/>
        <v>88</v>
      </c>
      <c r="I11" s="27">
        <f t="shared" si="0"/>
        <v>540</v>
      </c>
      <c r="L11" s="22" t="s">
        <v>11</v>
      </c>
      <c r="M11" s="23">
        <f>SUM(M7:M10)</f>
        <v>2</v>
      </c>
      <c r="N11" s="23">
        <f>SUM(N7:N10)</f>
        <v>0</v>
      </c>
      <c r="O11" s="23">
        <f>SUM(O7:O10)</f>
        <v>4</v>
      </c>
      <c r="P11" s="23">
        <f>SUM(P7:P10)</f>
        <v>10</v>
      </c>
      <c r="Q11" s="23">
        <v>1</v>
      </c>
      <c r="R11" s="23">
        <f>SUM(R7:R10)</f>
        <v>5</v>
      </c>
      <c r="S11" s="20">
        <f>SUM(S7:S10)</f>
        <v>22</v>
      </c>
    </row>
    <row r="12" spans="1:20">
      <c r="A12" s="4"/>
      <c r="B12" s="4" t="s">
        <v>10</v>
      </c>
      <c r="C12" s="3">
        <f>C11/247</f>
        <v>0.22672064777327935</v>
      </c>
      <c r="D12" s="3">
        <f>D11/303</f>
        <v>0.23432343234323433</v>
      </c>
      <c r="E12" s="3">
        <f>E11/324</f>
        <v>0.20679012345679013</v>
      </c>
      <c r="F12" s="19">
        <f>F11/545</f>
        <v>0.34128440366972479</v>
      </c>
      <c r="G12" s="3">
        <f>G11/300</f>
        <v>0.24</v>
      </c>
      <c r="H12" s="16">
        <f>H11/183</f>
        <v>0.48087431693989069</v>
      </c>
      <c r="I12" s="3">
        <f>I11/1902</f>
        <v>0.28391167192429023</v>
      </c>
      <c r="L12" s="4" t="s">
        <v>10</v>
      </c>
      <c r="M12" s="3">
        <f>M11/247</f>
        <v>8.0971659919028341E-3</v>
      </c>
      <c r="N12" s="3">
        <f>N11/303</f>
        <v>0</v>
      </c>
      <c r="O12" s="3">
        <f>O11/324</f>
        <v>1.2345679012345678E-2</v>
      </c>
      <c r="P12" s="19">
        <f>P11/545</f>
        <v>1.834862385321101E-2</v>
      </c>
      <c r="Q12" s="3">
        <f>Q11/300</f>
        <v>3.3333333333333335E-3</v>
      </c>
      <c r="R12" s="24">
        <f>R11/183</f>
        <v>2.7322404371584699E-2</v>
      </c>
      <c r="S12" s="3">
        <f>S11/1902</f>
        <v>1.1566771819137749E-2</v>
      </c>
    </row>
    <row r="13" spans="1:20" s="11" customFormat="1">
      <c r="A13" s="10"/>
    </row>
    <row r="14" spans="1:20" s="6" customFormat="1" ht="24">
      <c r="A14" s="10" t="s">
        <v>23</v>
      </c>
      <c r="K14" s="14" t="s">
        <v>19</v>
      </c>
    </row>
    <row r="15" spans="1:20">
      <c r="A15" s="12" t="s">
        <v>14</v>
      </c>
      <c r="B15" s="5" t="s">
        <v>15</v>
      </c>
      <c r="C15" s="1" t="s">
        <v>0</v>
      </c>
      <c r="D15" s="5" t="s">
        <v>1</v>
      </c>
      <c r="E15" s="1" t="s">
        <v>2</v>
      </c>
      <c r="F15" s="18" t="s">
        <v>3</v>
      </c>
      <c r="G15" s="5" t="s">
        <v>4</v>
      </c>
      <c r="H15" s="57" t="s">
        <v>5</v>
      </c>
      <c r="I15" s="5" t="s">
        <v>6</v>
      </c>
      <c r="K15" s="12" t="s">
        <v>14</v>
      </c>
      <c r="L15" s="5" t="s">
        <v>15</v>
      </c>
      <c r="M15" s="1" t="s">
        <v>0</v>
      </c>
      <c r="N15" s="5" t="s">
        <v>1</v>
      </c>
      <c r="O15" s="1" t="s">
        <v>2</v>
      </c>
      <c r="P15" s="18" t="s">
        <v>3</v>
      </c>
      <c r="Q15" s="5" t="s">
        <v>4</v>
      </c>
      <c r="R15" s="7" t="s">
        <v>5</v>
      </c>
      <c r="S15" s="5" t="s">
        <v>6</v>
      </c>
    </row>
    <row r="16" spans="1:20">
      <c r="A16" s="5" t="s">
        <v>13</v>
      </c>
      <c r="B16" s="5" t="s">
        <v>7</v>
      </c>
      <c r="C16" s="12">
        <v>0</v>
      </c>
      <c r="D16" s="12">
        <v>2</v>
      </c>
      <c r="E16" s="12">
        <v>1</v>
      </c>
      <c r="F16" s="12">
        <v>0</v>
      </c>
      <c r="G16" s="12">
        <v>0</v>
      </c>
      <c r="H16" s="12">
        <v>2</v>
      </c>
      <c r="I16" s="5">
        <f t="shared" ref="I16:I21" si="1">SUM(C16:H16)</f>
        <v>5</v>
      </c>
      <c r="K16" s="5" t="s">
        <v>13</v>
      </c>
      <c r="L16" s="5" t="s">
        <v>7</v>
      </c>
      <c r="M16" s="30"/>
      <c r="N16" s="30"/>
      <c r="O16" s="30"/>
      <c r="P16" s="30"/>
      <c r="Q16" s="30"/>
      <c r="R16" s="30"/>
      <c r="S16" s="5">
        <f>SUM(M16:R16)</f>
        <v>0</v>
      </c>
    </row>
    <row r="17" spans="1:19">
      <c r="A17" s="5" t="s">
        <v>13</v>
      </c>
      <c r="B17" s="5" t="s">
        <v>24</v>
      </c>
      <c r="C17" s="12">
        <v>0</v>
      </c>
      <c r="D17" s="12">
        <v>2</v>
      </c>
      <c r="E17" s="12">
        <v>0</v>
      </c>
      <c r="F17" s="12">
        <v>6</v>
      </c>
      <c r="G17" s="12">
        <v>2</v>
      </c>
      <c r="H17" s="12">
        <v>1</v>
      </c>
      <c r="I17" s="5">
        <f t="shared" si="1"/>
        <v>11</v>
      </c>
      <c r="K17" s="5"/>
      <c r="L17" s="5" t="s">
        <v>24</v>
      </c>
      <c r="M17" s="30"/>
      <c r="N17" s="30"/>
      <c r="O17" s="5">
        <v>2</v>
      </c>
      <c r="P17" s="30"/>
      <c r="Q17" s="30"/>
      <c r="R17" s="30"/>
      <c r="S17" s="5">
        <f>SUM(M17:R17)</f>
        <v>2</v>
      </c>
    </row>
    <row r="18" spans="1:19">
      <c r="A18" s="5" t="s">
        <v>13</v>
      </c>
      <c r="B18" s="5" t="s">
        <v>33</v>
      </c>
      <c r="C18" s="12">
        <v>3</v>
      </c>
      <c r="D18" s="12">
        <v>1</v>
      </c>
      <c r="E18" s="12">
        <v>3</v>
      </c>
      <c r="F18" s="12">
        <v>4</v>
      </c>
      <c r="G18" s="12">
        <v>1</v>
      </c>
      <c r="H18" s="12">
        <v>2</v>
      </c>
      <c r="I18" s="5">
        <f t="shared" si="1"/>
        <v>14</v>
      </c>
      <c r="K18" s="2"/>
      <c r="L18" s="2"/>
      <c r="M18" s="2"/>
      <c r="N18" s="2"/>
      <c r="O18" s="2"/>
      <c r="P18" s="2"/>
      <c r="Q18" s="2"/>
      <c r="R18" s="2"/>
      <c r="S18" s="2"/>
    </row>
    <row r="19" spans="1:19">
      <c r="A19" s="5" t="s">
        <v>13</v>
      </c>
      <c r="B19" s="5" t="s">
        <v>54</v>
      </c>
      <c r="C19" s="12">
        <v>3</v>
      </c>
      <c r="D19" s="12">
        <v>1</v>
      </c>
      <c r="E19" s="12">
        <v>0</v>
      </c>
      <c r="F19" s="65">
        <v>16</v>
      </c>
      <c r="G19" s="12">
        <v>5</v>
      </c>
      <c r="H19" s="12">
        <v>2</v>
      </c>
      <c r="I19" s="65">
        <f t="shared" si="1"/>
        <v>27</v>
      </c>
      <c r="K19" s="2"/>
      <c r="L19" s="2"/>
      <c r="M19" s="2"/>
      <c r="N19" s="2"/>
      <c r="O19" s="2"/>
      <c r="P19" s="2"/>
      <c r="Q19" s="2"/>
      <c r="R19" s="2"/>
      <c r="S19" s="2"/>
    </row>
    <row r="20" spans="1:19">
      <c r="A20" s="5" t="s">
        <v>13</v>
      </c>
      <c r="B20" s="65" t="s">
        <v>55</v>
      </c>
      <c r="C20" s="12">
        <v>1</v>
      </c>
      <c r="D20" s="12">
        <v>4</v>
      </c>
      <c r="E20" s="12">
        <v>4</v>
      </c>
      <c r="F20" s="12">
        <v>12</v>
      </c>
      <c r="G20" s="12">
        <v>7</v>
      </c>
      <c r="H20" s="12">
        <v>9</v>
      </c>
      <c r="I20" s="65">
        <f t="shared" si="1"/>
        <v>37</v>
      </c>
      <c r="K20" s="2"/>
      <c r="L20" s="2"/>
      <c r="M20" s="2"/>
      <c r="N20" s="2"/>
      <c r="O20" s="2"/>
      <c r="P20" s="2"/>
      <c r="Q20" s="2"/>
      <c r="R20" s="2"/>
      <c r="S20" s="2"/>
    </row>
    <row r="21" spans="1:19">
      <c r="A21" s="5" t="s">
        <v>13</v>
      </c>
      <c r="B21" s="5" t="s">
        <v>56</v>
      </c>
      <c r="C21" s="12">
        <v>0</v>
      </c>
      <c r="D21" s="12">
        <v>2</v>
      </c>
      <c r="E21" s="12">
        <v>0</v>
      </c>
      <c r="F21" s="12">
        <v>8</v>
      </c>
      <c r="G21" s="12">
        <v>0</v>
      </c>
      <c r="H21" s="12">
        <v>3</v>
      </c>
      <c r="I21" s="65">
        <f t="shared" si="1"/>
        <v>13</v>
      </c>
      <c r="K21" s="2"/>
      <c r="L21" s="2"/>
      <c r="M21" s="2"/>
      <c r="N21" s="2"/>
      <c r="O21" s="2"/>
      <c r="P21" s="2"/>
      <c r="Q21" s="2"/>
      <c r="R21" s="2"/>
      <c r="S21" s="2"/>
    </row>
    <row r="23" spans="1:19" ht="24">
      <c r="A23" s="10" t="s">
        <v>22</v>
      </c>
      <c r="K23" s="14" t="s">
        <v>19</v>
      </c>
    </row>
    <row r="24" spans="1:19">
      <c r="A24" s="78" t="s">
        <v>12</v>
      </c>
      <c r="B24" s="79"/>
      <c r="C24" s="1" t="s">
        <v>0</v>
      </c>
      <c r="D24" s="5" t="s">
        <v>1</v>
      </c>
      <c r="E24" s="1" t="s">
        <v>2</v>
      </c>
      <c r="F24" s="1" t="s">
        <v>3</v>
      </c>
      <c r="G24" s="5" t="s">
        <v>4</v>
      </c>
      <c r="H24" s="7" t="s">
        <v>5</v>
      </c>
      <c r="I24" s="5" t="s">
        <v>6</v>
      </c>
      <c r="K24" s="80" t="s">
        <v>12</v>
      </c>
      <c r="L24" s="80"/>
      <c r="M24" s="1" t="s">
        <v>0</v>
      </c>
      <c r="N24" s="5" t="s">
        <v>1</v>
      </c>
      <c r="O24" s="1" t="s">
        <v>2</v>
      </c>
      <c r="P24" s="1" t="s">
        <v>3</v>
      </c>
      <c r="Q24" s="5" t="s">
        <v>4</v>
      </c>
      <c r="R24" s="7" t="s">
        <v>5</v>
      </c>
      <c r="S24" s="5" t="s">
        <v>6</v>
      </c>
    </row>
    <row r="25" spans="1:19" ht="24">
      <c r="A25" s="81">
        <v>45170</v>
      </c>
      <c r="B25" s="81"/>
      <c r="C25" s="12">
        <v>0</v>
      </c>
      <c r="D25" s="5">
        <v>1</v>
      </c>
      <c r="E25" s="12">
        <v>0</v>
      </c>
      <c r="F25" s="12">
        <v>0</v>
      </c>
      <c r="G25" s="12">
        <v>0</v>
      </c>
      <c r="H25" s="5">
        <v>1</v>
      </c>
      <c r="I25" s="5">
        <f t="shared" ref="I25" si="2">SUM(C25:H25)</f>
        <v>2</v>
      </c>
      <c r="J25" s="15"/>
      <c r="K25" s="81">
        <v>45055</v>
      </c>
      <c r="L25" s="81"/>
      <c r="M25" s="12">
        <v>0</v>
      </c>
      <c r="N25" s="12">
        <v>0</v>
      </c>
      <c r="O25" s="5">
        <v>1</v>
      </c>
      <c r="P25" s="12">
        <v>0</v>
      </c>
      <c r="Q25" s="12">
        <v>0</v>
      </c>
      <c r="R25" s="12">
        <v>0</v>
      </c>
      <c r="S25" s="5">
        <f>SUM(M25:R25)</f>
        <v>1</v>
      </c>
    </row>
    <row r="26" spans="1:19" ht="24">
      <c r="A26" s="81">
        <v>45172</v>
      </c>
      <c r="B26" s="81"/>
      <c r="C26" s="12">
        <v>0</v>
      </c>
      <c r="D26" s="12">
        <v>0</v>
      </c>
      <c r="E26" s="12">
        <v>0</v>
      </c>
      <c r="F26" s="5">
        <v>1</v>
      </c>
      <c r="G26" s="12">
        <v>0</v>
      </c>
      <c r="H26" s="12">
        <v>0</v>
      </c>
      <c r="I26" s="5">
        <f t="shared" ref="I26:I31" si="3">SUM(C26:H26)</f>
        <v>1</v>
      </c>
      <c r="J26" s="15"/>
      <c r="K26" s="81">
        <v>45058</v>
      </c>
      <c r="L26" s="81"/>
      <c r="M26" s="12"/>
      <c r="N26" s="12"/>
      <c r="O26" s="5">
        <v>1</v>
      </c>
      <c r="P26" s="12"/>
      <c r="Q26" s="12"/>
      <c r="R26" s="12"/>
      <c r="S26" s="5">
        <f>SUM(M26:R26)</f>
        <v>1</v>
      </c>
    </row>
    <row r="27" spans="1:19" ht="24">
      <c r="A27" s="81">
        <v>45173</v>
      </c>
      <c r="B27" s="81"/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5">
        <v>1</v>
      </c>
      <c r="I27" s="5">
        <f t="shared" si="3"/>
        <v>1</v>
      </c>
      <c r="J27" s="15"/>
    </row>
    <row r="28" spans="1:19" ht="24">
      <c r="A28" s="81">
        <v>45176</v>
      </c>
      <c r="B28" s="81"/>
      <c r="C28" s="12">
        <v>0</v>
      </c>
      <c r="D28" s="12">
        <v>0</v>
      </c>
      <c r="E28" s="12">
        <v>0</v>
      </c>
      <c r="F28" s="5">
        <v>2</v>
      </c>
      <c r="G28" s="12">
        <v>0</v>
      </c>
      <c r="H28" s="12">
        <v>0</v>
      </c>
      <c r="I28" s="5">
        <f t="shared" si="3"/>
        <v>2</v>
      </c>
      <c r="J28" s="15"/>
    </row>
    <row r="29" spans="1:19" ht="24">
      <c r="A29" s="81">
        <v>45177</v>
      </c>
      <c r="B29" s="81"/>
      <c r="C29" s="12">
        <v>0</v>
      </c>
      <c r="D29" s="12">
        <v>0</v>
      </c>
      <c r="E29" s="12">
        <v>0</v>
      </c>
      <c r="F29" s="5">
        <v>1</v>
      </c>
      <c r="G29" s="12">
        <v>0</v>
      </c>
      <c r="H29" s="5">
        <v>1</v>
      </c>
      <c r="I29" s="5">
        <f t="shared" si="3"/>
        <v>2</v>
      </c>
      <c r="J29" s="15"/>
    </row>
    <row r="30" spans="1:19" ht="24">
      <c r="A30" s="81">
        <v>45180</v>
      </c>
      <c r="B30" s="81"/>
      <c r="C30" s="12">
        <v>0</v>
      </c>
      <c r="D30" s="5">
        <v>1</v>
      </c>
      <c r="E30" s="12">
        <v>0</v>
      </c>
      <c r="F30" s="5">
        <v>1</v>
      </c>
      <c r="G30" s="12">
        <v>0</v>
      </c>
      <c r="H30" s="12">
        <v>0</v>
      </c>
      <c r="I30" s="5">
        <f t="shared" si="3"/>
        <v>2</v>
      </c>
      <c r="J30" s="15"/>
      <c r="K30" s="33"/>
      <c r="L30" s="33"/>
      <c r="M30" s="34"/>
      <c r="N30" s="34"/>
      <c r="O30" s="2"/>
      <c r="P30" s="34"/>
      <c r="Q30" s="34"/>
      <c r="R30" s="34"/>
      <c r="S30" s="2"/>
    </row>
    <row r="31" spans="1:19" ht="24">
      <c r="A31" s="81">
        <v>45187</v>
      </c>
      <c r="B31" s="81"/>
      <c r="C31" s="12">
        <v>0</v>
      </c>
      <c r="D31" s="12">
        <v>0</v>
      </c>
      <c r="E31" s="12">
        <v>0</v>
      </c>
      <c r="F31" s="5">
        <v>1</v>
      </c>
      <c r="G31" s="12">
        <v>0</v>
      </c>
      <c r="H31" s="12">
        <v>0</v>
      </c>
      <c r="I31" s="5">
        <f t="shared" si="3"/>
        <v>1</v>
      </c>
      <c r="J31" s="15"/>
      <c r="K31" s="33"/>
      <c r="L31" s="33"/>
      <c r="M31" s="34"/>
      <c r="N31" s="34"/>
      <c r="O31" s="2"/>
      <c r="P31" s="34"/>
      <c r="Q31" s="34"/>
      <c r="R31" s="34"/>
      <c r="S31" s="2"/>
    </row>
    <row r="32" spans="1:19" ht="24">
      <c r="A32" s="81">
        <v>45188</v>
      </c>
      <c r="B32" s="81"/>
      <c r="C32" s="12">
        <v>0</v>
      </c>
      <c r="D32" s="12">
        <v>0</v>
      </c>
      <c r="E32" s="12">
        <v>0</v>
      </c>
      <c r="F32" s="5">
        <v>2</v>
      </c>
      <c r="G32" s="12">
        <v>0</v>
      </c>
      <c r="H32" s="12">
        <v>0</v>
      </c>
      <c r="I32" s="5">
        <f t="shared" ref="I32" si="4">SUM(C32:H32)</f>
        <v>2</v>
      </c>
      <c r="J32" s="15"/>
      <c r="K32" s="33"/>
      <c r="L32" s="33"/>
      <c r="M32" s="34"/>
      <c r="N32" s="34"/>
      <c r="O32" s="2"/>
      <c r="P32" s="34"/>
      <c r="Q32" s="34"/>
      <c r="R32" s="34"/>
      <c r="S32" s="2"/>
    </row>
    <row r="33" spans="1:19" ht="24">
      <c r="A33" s="33"/>
      <c r="B33" s="33"/>
      <c r="C33" s="34"/>
      <c r="D33" s="2"/>
      <c r="E33" s="34"/>
      <c r="F33" s="34"/>
      <c r="G33" s="34"/>
      <c r="H33" s="34"/>
      <c r="I33" s="2"/>
      <c r="J33" s="15"/>
      <c r="K33" s="33"/>
      <c r="L33" s="33"/>
      <c r="M33" s="34"/>
      <c r="N33" s="34"/>
      <c r="O33" s="2"/>
      <c r="P33" s="34"/>
      <c r="Q33" s="34"/>
      <c r="R33" s="34"/>
      <c r="S33" s="2"/>
    </row>
    <row r="34" spans="1:19" ht="24">
      <c r="C34" s="6"/>
      <c r="D34" s="6"/>
      <c r="E34" s="6"/>
      <c r="F34" s="6" t="s">
        <v>8</v>
      </c>
      <c r="G34" s="8">
        <f>H5</f>
        <v>45189</v>
      </c>
      <c r="H34" s="36">
        <f>I5</f>
        <v>0.25</v>
      </c>
      <c r="I34" s="6"/>
      <c r="J34" s="15"/>
      <c r="K34" s="33"/>
      <c r="L34" s="33"/>
      <c r="M34" s="34"/>
      <c r="N34" s="34"/>
      <c r="O34" s="2"/>
      <c r="P34" s="34"/>
      <c r="Q34" s="34"/>
      <c r="R34" s="34"/>
      <c r="S34" s="2"/>
    </row>
    <row r="35" spans="1:19" ht="24">
      <c r="A35" s="14" t="s">
        <v>34</v>
      </c>
      <c r="B35" s="6"/>
      <c r="C35" s="6"/>
      <c r="D35" s="6"/>
      <c r="E35" s="6"/>
      <c r="F35" s="6"/>
      <c r="G35" s="8"/>
      <c r="H35" s="36"/>
      <c r="I35" s="6"/>
      <c r="J35" s="15"/>
      <c r="K35" s="6" t="s">
        <v>35</v>
      </c>
      <c r="L35" s="6"/>
      <c r="M35" s="6"/>
      <c r="N35" s="6"/>
      <c r="O35" s="10" t="s">
        <v>19</v>
      </c>
      <c r="P35" s="6"/>
      <c r="Q35" s="34"/>
      <c r="R35" s="34"/>
      <c r="S35" s="2"/>
    </row>
    <row r="36" spans="1:19" ht="24">
      <c r="A36" s="13"/>
      <c r="G36" s="33"/>
      <c r="H36" s="35"/>
      <c r="J36" s="15"/>
      <c r="Q36" s="34"/>
      <c r="R36" s="34"/>
      <c r="S36" s="2"/>
    </row>
    <row r="37" spans="1:19" ht="24">
      <c r="A37" s="82"/>
      <c r="B37" s="78" t="s">
        <v>36</v>
      </c>
      <c r="C37" s="83"/>
      <c r="D37" s="79"/>
      <c r="E37" s="80" t="s">
        <v>37</v>
      </c>
      <c r="F37" s="80"/>
      <c r="G37" s="80"/>
      <c r="H37" s="5" t="s">
        <v>38</v>
      </c>
      <c r="I37" s="80" t="s">
        <v>11</v>
      </c>
      <c r="J37" s="15"/>
      <c r="K37" s="82"/>
      <c r="L37" s="37" t="s">
        <v>38</v>
      </c>
      <c r="M37" s="38" t="s">
        <v>39</v>
      </c>
      <c r="Q37" s="34"/>
      <c r="R37" s="34"/>
      <c r="S37" s="2"/>
    </row>
    <row r="38" spans="1:19" ht="24">
      <c r="A38" s="82"/>
      <c r="B38" s="39" t="s">
        <v>40</v>
      </c>
      <c r="C38" s="39" t="s">
        <v>41</v>
      </c>
      <c r="D38" s="39" t="s">
        <v>42</v>
      </c>
      <c r="E38" s="1" t="s">
        <v>43</v>
      </c>
      <c r="F38" s="1" t="s">
        <v>44</v>
      </c>
      <c r="G38" s="39" t="s">
        <v>42</v>
      </c>
      <c r="H38" s="40" t="s">
        <v>45</v>
      </c>
      <c r="I38" s="80"/>
      <c r="J38" s="15"/>
      <c r="K38" s="82"/>
      <c r="L38" s="41" t="s">
        <v>46</v>
      </c>
      <c r="M38" s="42" t="s">
        <v>47</v>
      </c>
      <c r="Q38" s="34"/>
      <c r="R38" s="34"/>
      <c r="S38" s="2"/>
    </row>
    <row r="39" spans="1:19" ht="24">
      <c r="A39" s="21" t="s">
        <v>16</v>
      </c>
      <c r="B39" s="43">
        <v>0</v>
      </c>
      <c r="C39" s="43">
        <v>0</v>
      </c>
      <c r="D39" s="43">
        <v>0</v>
      </c>
      <c r="E39" s="43">
        <v>0</v>
      </c>
      <c r="F39" s="43">
        <v>0</v>
      </c>
      <c r="G39" s="43">
        <v>0</v>
      </c>
      <c r="H39" s="43">
        <v>0</v>
      </c>
      <c r="I39" s="44">
        <f>SUM(B39:H39)</f>
        <v>0</v>
      </c>
      <c r="J39" s="15"/>
      <c r="K39" s="21" t="s">
        <v>16</v>
      </c>
      <c r="L39" s="44">
        <v>0</v>
      </c>
      <c r="M39" s="44">
        <v>0</v>
      </c>
      <c r="Q39" s="34"/>
      <c r="R39" s="34"/>
      <c r="S39" s="2"/>
    </row>
    <row r="40" spans="1:19" ht="24">
      <c r="A40" s="21" t="s">
        <v>17</v>
      </c>
      <c r="B40" s="43">
        <v>0</v>
      </c>
      <c r="C40" s="43">
        <v>0</v>
      </c>
      <c r="D40" s="43">
        <v>0</v>
      </c>
      <c r="E40" s="43">
        <v>0</v>
      </c>
      <c r="F40" s="43">
        <v>0</v>
      </c>
      <c r="G40" s="43">
        <v>0</v>
      </c>
      <c r="H40" s="43">
        <v>0</v>
      </c>
      <c r="I40" s="44">
        <f t="shared" ref="I40:I43" si="5">SUM(B40:H40)</f>
        <v>0</v>
      </c>
      <c r="J40" s="15"/>
      <c r="K40" s="21" t="s">
        <v>17</v>
      </c>
      <c r="L40" s="44">
        <v>0</v>
      </c>
      <c r="M40" s="44">
        <v>3</v>
      </c>
      <c r="Q40" s="34"/>
      <c r="R40" s="34"/>
      <c r="S40" s="2"/>
    </row>
    <row r="41" spans="1:19" ht="24">
      <c r="A41" s="21" t="s">
        <v>9</v>
      </c>
      <c r="B41" s="67">
        <v>10</v>
      </c>
      <c r="C41" s="45">
        <v>1</v>
      </c>
      <c r="D41" s="43">
        <v>11</v>
      </c>
      <c r="E41" s="67">
        <v>6</v>
      </c>
      <c r="F41" s="43">
        <v>1</v>
      </c>
      <c r="G41" s="43">
        <v>0</v>
      </c>
      <c r="H41" s="66">
        <v>7</v>
      </c>
      <c r="I41" s="44">
        <f t="shared" si="5"/>
        <v>36</v>
      </c>
      <c r="J41" s="15"/>
      <c r="K41" s="21" t="s">
        <v>9</v>
      </c>
      <c r="L41" s="44">
        <v>47</v>
      </c>
      <c r="M41" s="44">
        <v>143</v>
      </c>
      <c r="Q41" s="34"/>
      <c r="R41" s="34"/>
      <c r="S41" s="2"/>
    </row>
    <row r="42" spans="1:19" ht="24">
      <c r="A42" s="21" t="s">
        <v>13</v>
      </c>
      <c r="B42" s="46">
        <v>8</v>
      </c>
      <c r="C42" s="46">
        <v>3</v>
      </c>
      <c r="D42" s="66">
        <v>13</v>
      </c>
      <c r="E42" s="46">
        <v>3</v>
      </c>
      <c r="F42" s="45">
        <v>1</v>
      </c>
      <c r="G42" s="46">
        <v>0</v>
      </c>
      <c r="H42" s="66">
        <v>15</v>
      </c>
      <c r="I42" s="44">
        <f t="shared" si="5"/>
        <v>43</v>
      </c>
      <c r="J42" s="15"/>
      <c r="K42" s="21" t="s">
        <v>13</v>
      </c>
      <c r="L42" s="44">
        <v>5</v>
      </c>
      <c r="M42" s="44">
        <v>24</v>
      </c>
      <c r="Q42" s="34"/>
      <c r="R42" s="34"/>
      <c r="S42" s="2"/>
    </row>
    <row r="43" spans="1:19" ht="24">
      <c r="A43" s="22" t="s">
        <v>11</v>
      </c>
      <c r="B43" s="47">
        <f t="shared" ref="B43:H43" si="6">SUM(B39:B42)</f>
        <v>18</v>
      </c>
      <c r="C43" s="47">
        <f t="shared" si="6"/>
        <v>4</v>
      </c>
      <c r="D43" s="47">
        <f t="shared" si="6"/>
        <v>24</v>
      </c>
      <c r="E43" s="47">
        <f t="shared" si="6"/>
        <v>9</v>
      </c>
      <c r="F43" s="47">
        <f t="shared" si="6"/>
        <v>2</v>
      </c>
      <c r="G43" s="47">
        <f t="shared" si="6"/>
        <v>0</v>
      </c>
      <c r="H43" s="48">
        <f t="shared" si="6"/>
        <v>22</v>
      </c>
      <c r="I43" s="44">
        <f t="shared" si="5"/>
        <v>79</v>
      </c>
      <c r="J43" s="15"/>
      <c r="K43" s="22" t="s">
        <v>11</v>
      </c>
      <c r="L43" s="44">
        <f>SUM(L39:L42)</f>
        <v>52</v>
      </c>
      <c r="M43" s="44">
        <f>SUM(M39:M42)</f>
        <v>170</v>
      </c>
      <c r="Q43" s="34"/>
      <c r="R43" s="34"/>
      <c r="S43" s="2"/>
    </row>
    <row r="44" spans="1:19" ht="24">
      <c r="A44" s="13"/>
      <c r="G44" s="33"/>
      <c r="H44" s="35"/>
      <c r="J44" s="15"/>
      <c r="Q44" s="34"/>
      <c r="R44" s="34"/>
      <c r="S44" s="2"/>
    </row>
    <row r="45" spans="1:19" ht="24">
      <c r="J45" s="15"/>
      <c r="Q45" s="34"/>
      <c r="R45" s="34"/>
      <c r="S45" s="2"/>
    </row>
    <row r="46" spans="1:19" ht="24">
      <c r="A46" s="82" t="s">
        <v>13</v>
      </c>
      <c r="B46" s="78" t="s">
        <v>36</v>
      </c>
      <c r="C46" s="83"/>
      <c r="D46" s="79"/>
      <c r="E46" s="80" t="s">
        <v>37</v>
      </c>
      <c r="F46" s="80"/>
      <c r="G46" s="80"/>
      <c r="H46" s="5" t="s">
        <v>38</v>
      </c>
      <c r="I46" s="80" t="s">
        <v>11</v>
      </c>
      <c r="J46" s="15"/>
      <c r="K46" s="82" t="s">
        <v>13</v>
      </c>
      <c r="L46" s="37" t="s">
        <v>38</v>
      </c>
      <c r="M46" s="38" t="s">
        <v>39</v>
      </c>
      <c r="O46" s="82" t="s">
        <v>13</v>
      </c>
      <c r="P46" s="37" t="s">
        <v>38</v>
      </c>
      <c r="Q46" s="34"/>
      <c r="R46" s="34"/>
      <c r="S46" s="2"/>
    </row>
    <row r="47" spans="1:19" ht="24">
      <c r="A47" s="82"/>
      <c r="B47" s="39" t="s">
        <v>40</v>
      </c>
      <c r="C47" s="39" t="s">
        <v>41</v>
      </c>
      <c r="D47" s="39" t="s">
        <v>42</v>
      </c>
      <c r="E47" s="1" t="s">
        <v>43</v>
      </c>
      <c r="F47" s="1" t="s">
        <v>44</v>
      </c>
      <c r="G47" s="39" t="s">
        <v>42</v>
      </c>
      <c r="H47" s="40" t="s">
        <v>45</v>
      </c>
      <c r="I47" s="80"/>
      <c r="J47" s="15"/>
      <c r="K47" s="82"/>
      <c r="L47" s="41" t="s">
        <v>46</v>
      </c>
      <c r="M47" s="42" t="s">
        <v>47</v>
      </c>
      <c r="O47" s="82"/>
      <c r="P47" s="41" t="s">
        <v>46</v>
      </c>
      <c r="Q47" s="34"/>
      <c r="R47" s="34"/>
      <c r="S47" s="2"/>
    </row>
    <row r="48" spans="1:19" ht="24">
      <c r="A48" s="5" t="s">
        <v>48</v>
      </c>
      <c r="B48" s="45">
        <v>3</v>
      </c>
      <c r="C48" s="43">
        <v>0</v>
      </c>
      <c r="D48" s="45">
        <v>4</v>
      </c>
      <c r="E48" s="45">
        <v>1</v>
      </c>
      <c r="F48" s="43">
        <v>0</v>
      </c>
      <c r="G48" s="43">
        <v>0</v>
      </c>
      <c r="H48" s="43">
        <v>0</v>
      </c>
      <c r="I48" s="45">
        <f>SUM(B48:H48)</f>
        <v>8</v>
      </c>
      <c r="J48" s="15"/>
      <c r="K48" s="5" t="s">
        <v>48</v>
      </c>
      <c r="L48" s="5">
        <v>1</v>
      </c>
      <c r="M48" s="49">
        <v>13</v>
      </c>
      <c r="O48" s="5" t="s">
        <v>48</v>
      </c>
      <c r="P48" s="5">
        <v>0</v>
      </c>
      <c r="Q48" s="34"/>
      <c r="R48" s="34"/>
      <c r="S48" s="2"/>
    </row>
    <row r="49" spans="1:19" ht="24">
      <c r="A49" s="5" t="s">
        <v>49</v>
      </c>
      <c r="B49" s="43">
        <v>0</v>
      </c>
      <c r="C49" s="43">
        <v>0</v>
      </c>
      <c r="D49" s="43">
        <v>0</v>
      </c>
      <c r="E49" s="43">
        <v>0</v>
      </c>
      <c r="F49" s="43">
        <v>0</v>
      </c>
      <c r="G49" s="43">
        <v>0</v>
      </c>
      <c r="H49" s="45">
        <v>1</v>
      </c>
      <c r="I49" s="45">
        <f t="shared" ref="I49:I56" si="7">SUM(B49:H49)</f>
        <v>1</v>
      </c>
      <c r="J49" s="15"/>
      <c r="K49" s="5" t="s">
        <v>49</v>
      </c>
      <c r="L49" s="5">
        <v>1</v>
      </c>
      <c r="M49" s="49">
        <v>2</v>
      </c>
      <c r="O49" s="5" t="s">
        <v>49</v>
      </c>
      <c r="P49" s="5">
        <v>0</v>
      </c>
      <c r="Q49" s="34"/>
      <c r="R49" s="34"/>
      <c r="S49" s="2"/>
    </row>
    <row r="50" spans="1:19" ht="24">
      <c r="A50" s="5" t="s">
        <v>50</v>
      </c>
      <c r="B50" s="43">
        <v>0</v>
      </c>
      <c r="C50" s="43">
        <v>0</v>
      </c>
      <c r="D50" s="43">
        <v>0</v>
      </c>
      <c r="E50" s="43">
        <v>0</v>
      </c>
      <c r="F50" s="43">
        <v>0</v>
      </c>
      <c r="G50" s="43">
        <v>0</v>
      </c>
      <c r="H50" s="43">
        <v>0</v>
      </c>
      <c r="I50" s="45">
        <f t="shared" si="7"/>
        <v>0</v>
      </c>
      <c r="J50" s="15"/>
      <c r="K50" s="5" t="s">
        <v>50</v>
      </c>
      <c r="L50" s="5">
        <v>0</v>
      </c>
      <c r="M50" s="49">
        <v>0</v>
      </c>
      <c r="O50" s="5" t="s">
        <v>50</v>
      </c>
      <c r="P50" s="5">
        <v>0</v>
      </c>
      <c r="Q50" s="34"/>
      <c r="R50" s="34"/>
      <c r="S50" s="2"/>
    </row>
    <row r="51" spans="1:19" ht="24">
      <c r="A51" s="5" t="s">
        <v>7</v>
      </c>
      <c r="B51" s="43">
        <v>0</v>
      </c>
      <c r="C51" s="45">
        <v>2</v>
      </c>
      <c r="D51" s="43">
        <v>0</v>
      </c>
      <c r="E51" s="43">
        <v>0</v>
      </c>
      <c r="F51" s="43">
        <v>0</v>
      </c>
      <c r="G51" s="43">
        <v>0</v>
      </c>
      <c r="H51" s="43">
        <v>0</v>
      </c>
      <c r="I51" s="45">
        <f t="shared" si="7"/>
        <v>2</v>
      </c>
      <c r="J51" s="15"/>
      <c r="K51" s="5" t="s">
        <v>7</v>
      </c>
      <c r="L51" s="5">
        <v>0</v>
      </c>
      <c r="M51" s="49">
        <v>0</v>
      </c>
      <c r="O51" s="5" t="s">
        <v>7</v>
      </c>
      <c r="P51" s="5">
        <v>0</v>
      </c>
      <c r="Q51" s="34"/>
      <c r="R51" s="34"/>
      <c r="S51" s="2"/>
    </row>
    <row r="52" spans="1:19" ht="24">
      <c r="A52" s="5" t="s">
        <v>24</v>
      </c>
      <c r="B52" s="43">
        <v>0</v>
      </c>
      <c r="C52" s="43">
        <v>0</v>
      </c>
      <c r="D52" s="45">
        <v>1</v>
      </c>
      <c r="E52" s="43">
        <v>0</v>
      </c>
      <c r="F52" s="43">
        <v>0</v>
      </c>
      <c r="G52" s="43">
        <v>0</v>
      </c>
      <c r="H52" s="43">
        <v>0</v>
      </c>
      <c r="I52" s="45">
        <f t="shared" si="7"/>
        <v>1</v>
      </c>
      <c r="J52" s="15"/>
      <c r="K52" s="5" t="s">
        <v>24</v>
      </c>
      <c r="L52" s="5">
        <v>0</v>
      </c>
      <c r="M52" s="49">
        <v>2</v>
      </c>
      <c r="Q52" s="34"/>
      <c r="R52" s="34"/>
      <c r="S52" s="2"/>
    </row>
    <row r="53" spans="1:19" ht="24">
      <c r="A53" s="5" t="s">
        <v>33</v>
      </c>
      <c r="B53" s="43">
        <v>0</v>
      </c>
      <c r="C53" s="45">
        <v>1</v>
      </c>
      <c r="D53" s="43">
        <v>0</v>
      </c>
      <c r="E53" s="43">
        <v>0</v>
      </c>
      <c r="F53" s="43">
        <v>0</v>
      </c>
      <c r="G53" s="43">
        <v>0</v>
      </c>
      <c r="H53" s="43">
        <v>0</v>
      </c>
      <c r="I53" s="45">
        <f t="shared" si="7"/>
        <v>1</v>
      </c>
      <c r="J53" s="15"/>
      <c r="K53" s="5" t="s">
        <v>33</v>
      </c>
      <c r="L53" s="5">
        <v>0</v>
      </c>
      <c r="M53" s="49">
        <v>2</v>
      </c>
      <c r="Q53" s="34"/>
      <c r="R53" s="34"/>
      <c r="S53" s="2"/>
    </row>
    <row r="54" spans="1:19" ht="24">
      <c r="A54" s="5" t="s">
        <v>54</v>
      </c>
      <c r="B54" s="43">
        <v>0</v>
      </c>
      <c r="C54" s="43">
        <v>0</v>
      </c>
      <c r="D54" s="45">
        <v>1</v>
      </c>
      <c r="E54" s="43">
        <v>0</v>
      </c>
      <c r="F54" s="43">
        <v>0</v>
      </c>
      <c r="G54" s="43">
        <v>0</v>
      </c>
      <c r="H54" s="45">
        <v>1</v>
      </c>
      <c r="I54" s="45">
        <f t="shared" si="7"/>
        <v>2</v>
      </c>
      <c r="J54" s="15"/>
      <c r="K54" s="5" t="s">
        <v>54</v>
      </c>
      <c r="L54" s="5">
        <v>1</v>
      </c>
      <c r="M54" s="59">
        <v>38</v>
      </c>
      <c r="Q54" s="34"/>
      <c r="R54" s="34"/>
      <c r="S54" s="2"/>
    </row>
    <row r="55" spans="1:19" ht="24">
      <c r="A55" s="5" t="s">
        <v>55</v>
      </c>
      <c r="B55" s="45">
        <v>3</v>
      </c>
      <c r="C55" s="43">
        <v>0</v>
      </c>
      <c r="D55" s="45">
        <v>2</v>
      </c>
      <c r="E55" s="45">
        <v>2</v>
      </c>
      <c r="F55" s="45">
        <v>1</v>
      </c>
      <c r="G55" s="43">
        <v>0</v>
      </c>
      <c r="H55" s="45">
        <v>5</v>
      </c>
      <c r="I55" s="45">
        <f t="shared" si="7"/>
        <v>13</v>
      </c>
      <c r="J55" s="15"/>
      <c r="K55" s="5" t="s">
        <v>55</v>
      </c>
      <c r="L55" s="5">
        <v>2</v>
      </c>
      <c r="M55" s="44">
        <v>9</v>
      </c>
      <c r="Q55" s="34"/>
      <c r="R55" s="34"/>
      <c r="S55" s="2"/>
    </row>
    <row r="56" spans="1:19" ht="24">
      <c r="A56" s="31" t="s">
        <v>56</v>
      </c>
      <c r="B56" s="61">
        <v>2</v>
      </c>
      <c r="C56" s="43">
        <v>0</v>
      </c>
      <c r="D56" s="61">
        <v>5</v>
      </c>
      <c r="E56" s="43">
        <v>0</v>
      </c>
      <c r="F56" s="43">
        <v>0</v>
      </c>
      <c r="G56" s="43">
        <v>0</v>
      </c>
      <c r="H56" s="68">
        <v>8</v>
      </c>
      <c r="I56" s="45">
        <f t="shared" si="7"/>
        <v>15</v>
      </c>
      <c r="J56" s="15"/>
      <c r="K56" s="31" t="s">
        <v>56</v>
      </c>
      <c r="L56" s="31">
        <v>5</v>
      </c>
      <c r="M56" s="70">
        <v>16</v>
      </c>
      <c r="Q56" s="34"/>
      <c r="R56" s="34"/>
      <c r="S56" s="2"/>
    </row>
    <row r="57" spans="1:19" ht="24">
      <c r="A57"/>
      <c r="J57" s="15"/>
      <c r="Q57" s="34"/>
      <c r="R57" s="34"/>
      <c r="S57" s="2"/>
    </row>
    <row r="58" spans="1:19" ht="24">
      <c r="A58"/>
      <c r="J58" s="15"/>
      <c r="Q58" s="34"/>
      <c r="R58" s="34"/>
      <c r="S58" s="2"/>
    </row>
    <row r="59" spans="1:19" ht="24">
      <c r="A59" s="82" t="s">
        <v>13</v>
      </c>
      <c r="B59" s="78" t="s">
        <v>36</v>
      </c>
      <c r="C59" s="83"/>
      <c r="D59" s="79"/>
      <c r="E59" s="80" t="s">
        <v>37</v>
      </c>
      <c r="F59" s="80"/>
      <c r="G59" s="80"/>
      <c r="H59" s="5" t="s">
        <v>38</v>
      </c>
      <c r="I59" s="80" t="s">
        <v>11</v>
      </c>
      <c r="J59" s="15"/>
      <c r="Q59" s="34"/>
      <c r="R59" s="34"/>
      <c r="S59" s="2"/>
    </row>
    <row r="60" spans="1:19" ht="21">
      <c r="A60" s="82"/>
      <c r="B60" s="39" t="s">
        <v>40</v>
      </c>
      <c r="C60" s="39" t="s">
        <v>41</v>
      </c>
      <c r="D60" s="39" t="s">
        <v>42</v>
      </c>
      <c r="E60" s="1" t="s">
        <v>43</v>
      </c>
      <c r="F60" s="1" t="s">
        <v>44</v>
      </c>
      <c r="G60" s="39" t="s">
        <v>42</v>
      </c>
      <c r="H60" s="40" t="s">
        <v>45</v>
      </c>
      <c r="I60" s="80"/>
      <c r="Q60" s="34"/>
      <c r="R60" s="34"/>
      <c r="S60" s="2"/>
    </row>
    <row r="61" spans="1:19">
      <c r="A61" s="58">
        <v>45170</v>
      </c>
      <c r="B61" s="5"/>
      <c r="C61" s="5"/>
      <c r="D61" s="5">
        <v>1</v>
      </c>
      <c r="E61" s="5"/>
      <c r="F61" s="5"/>
      <c r="G61" s="5"/>
      <c r="H61" s="5"/>
      <c r="I61" s="45">
        <f t="shared" ref="I61:I68" si="8">SUM(B61:H61)</f>
        <v>1</v>
      </c>
      <c r="J61" s="6"/>
      <c r="Q61" s="34"/>
      <c r="R61" s="34"/>
      <c r="S61" s="2"/>
    </row>
    <row r="62" spans="1:19">
      <c r="A62" s="58">
        <v>45171</v>
      </c>
      <c r="B62" s="5"/>
      <c r="C62" s="5"/>
      <c r="D62" s="5">
        <v>1</v>
      </c>
      <c r="E62" s="5"/>
      <c r="F62" s="5"/>
      <c r="G62" s="5"/>
      <c r="H62" s="5"/>
      <c r="I62" s="45">
        <f t="shared" si="8"/>
        <v>1</v>
      </c>
      <c r="Q62" s="34"/>
      <c r="R62" s="34"/>
      <c r="S62" s="2"/>
    </row>
    <row r="63" spans="1:19">
      <c r="A63" s="58">
        <v>45173</v>
      </c>
      <c r="B63" s="5"/>
      <c r="C63" s="5"/>
      <c r="D63" s="5">
        <v>1</v>
      </c>
      <c r="E63" s="5"/>
      <c r="F63" s="5"/>
      <c r="G63" s="5"/>
      <c r="H63" s="5"/>
      <c r="I63" s="45">
        <f t="shared" si="8"/>
        <v>1</v>
      </c>
      <c r="Q63" s="34"/>
      <c r="R63" s="34"/>
      <c r="S63" s="2"/>
    </row>
    <row r="64" spans="1:19">
      <c r="A64" s="71">
        <v>45174</v>
      </c>
      <c r="B64" s="37">
        <v>1</v>
      </c>
      <c r="C64" s="72"/>
      <c r="D64" s="37">
        <v>1</v>
      </c>
      <c r="E64" s="72"/>
      <c r="F64" s="72"/>
      <c r="G64" s="72"/>
      <c r="H64" s="72"/>
      <c r="I64" s="73">
        <f t="shared" si="8"/>
        <v>2</v>
      </c>
      <c r="Q64" s="34"/>
      <c r="R64" s="34"/>
      <c r="S64" s="2"/>
    </row>
    <row r="65" spans="1:19">
      <c r="A65" s="74">
        <v>45175</v>
      </c>
      <c r="B65" s="75"/>
      <c r="C65" s="75"/>
      <c r="D65" s="76">
        <v>1</v>
      </c>
      <c r="E65" s="75"/>
      <c r="F65" s="75"/>
      <c r="G65" s="75"/>
      <c r="H65" s="75"/>
      <c r="I65" s="77">
        <f t="shared" si="8"/>
        <v>1</v>
      </c>
      <c r="Q65" s="34"/>
      <c r="R65" s="34"/>
      <c r="S65" s="2"/>
    </row>
    <row r="66" spans="1:19">
      <c r="A66" s="74">
        <v>45176</v>
      </c>
      <c r="B66" s="75"/>
      <c r="C66" s="75"/>
      <c r="D66" s="75"/>
      <c r="E66" s="75"/>
      <c r="F66" s="75"/>
      <c r="G66" s="75"/>
      <c r="H66" s="77">
        <v>3</v>
      </c>
      <c r="I66" s="77">
        <f t="shared" si="8"/>
        <v>3</v>
      </c>
      <c r="Q66" s="34"/>
      <c r="R66" s="34"/>
      <c r="S66" s="2"/>
    </row>
    <row r="67" spans="1:19">
      <c r="A67" s="74">
        <v>45178</v>
      </c>
      <c r="B67" s="75"/>
      <c r="C67" s="75"/>
      <c r="D67" s="75"/>
      <c r="E67" s="75"/>
      <c r="F67" s="75"/>
      <c r="G67" s="75"/>
      <c r="H67" s="77">
        <v>1</v>
      </c>
      <c r="I67" s="77">
        <f t="shared" si="8"/>
        <v>1</v>
      </c>
      <c r="Q67" s="34"/>
      <c r="R67" s="34"/>
      <c r="S67" s="2"/>
    </row>
    <row r="68" spans="1:19">
      <c r="A68" s="74">
        <v>45180</v>
      </c>
      <c r="B68" s="76">
        <v>1</v>
      </c>
      <c r="C68" s="75"/>
      <c r="D68" s="75"/>
      <c r="E68" s="75"/>
      <c r="F68" s="75"/>
      <c r="G68" s="75"/>
      <c r="H68" s="77">
        <v>3</v>
      </c>
      <c r="I68" s="77">
        <f t="shared" si="8"/>
        <v>4</v>
      </c>
      <c r="Q68" s="34"/>
      <c r="R68" s="34"/>
      <c r="S68" s="2"/>
    </row>
    <row r="69" spans="1:19">
      <c r="A69" s="74">
        <v>45184</v>
      </c>
      <c r="B69" s="75"/>
      <c r="C69" s="75"/>
      <c r="D69" s="75"/>
      <c r="E69" s="75"/>
      <c r="F69" s="75"/>
      <c r="G69" s="75"/>
      <c r="H69" s="77">
        <v>1</v>
      </c>
      <c r="I69" s="77">
        <f t="shared" ref="I69" si="9">SUM(B69:H69)</f>
        <v>1</v>
      </c>
      <c r="Q69" s="34"/>
      <c r="R69" s="34"/>
      <c r="S69" s="2"/>
    </row>
    <row r="70" spans="1:19">
      <c r="A70"/>
      <c r="Q70" s="34"/>
      <c r="R70" s="34"/>
      <c r="S70" s="2"/>
    </row>
    <row r="71" spans="1:19">
      <c r="A71"/>
      <c r="Q71" s="34"/>
      <c r="R71" s="34"/>
      <c r="S71" s="2"/>
    </row>
    <row r="72" spans="1:19">
      <c r="A72"/>
      <c r="Q72" s="34"/>
      <c r="R72" s="34"/>
      <c r="S72" s="2"/>
    </row>
    <row r="73" spans="1:19">
      <c r="A73"/>
      <c r="Q73" s="34"/>
      <c r="R73" s="34"/>
      <c r="S73" s="2"/>
    </row>
    <row r="74" spans="1:19">
      <c r="A74"/>
      <c r="Q74" s="34"/>
      <c r="R74" s="34"/>
      <c r="S74" s="2"/>
    </row>
    <row r="75" spans="1:19">
      <c r="A75"/>
      <c r="Q75" s="34"/>
      <c r="R75" s="34"/>
      <c r="S75" s="2"/>
    </row>
    <row r="76" spans="1:19">
      <c r="A76"/>
      <c r="Q76" s="6"/>
      <c r="R76" s="34"/>
      <c r="S76" s="2"/>
    </row>
    <row r="77" spans="1:19">
      <c r="A77"/>
      <c r="R77" s="34"/>
      <c r="S77" s="2"/>
    </row>
    <row r="78" spans="1:19">
      <c r="A78"/>
      <c r="R78" s="34"/>
      <c r="S78" s="2"/>
    </row>
    <row r="79" spans="1:19">
      <c r="A79"/>
      <c r="R79" s="34"/>
      <c r="S79" s="2"/>
    </row>
    <row r="80" spans="1:19">
      <c r="A80"/>
      <c r="R80" s="34"/>
      <c r="S80" s="2"/>
    </row>
    <row r="81" spans="1:19">
      <c r="A81"/>
      <c r="R81" s="34"/>
      <c r="S81" s="2"/>
    </row>
    <row r="82" spans="1:19">
      <c r="A82"/>
    </row>
    <row r="83" spans="1:19" s="6" customForma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</row>
    <row r="84" spans="1:19">
      <c r="A84"/>
    </row>
    <row r="85" spans="1:19">
      <c r="A85"/>
    </row>
    <row r="86" spans="1:19">
      <c r="A86"/>
    </row>
    <row r="87" spans="1:19">
      <c r="A87"/>
      <c r="Q87" s="38" t="s">
        <v>39</v>
      </c>
    </row>
    <row r="88" spans="1:19">
      <c r="A88"/>
      <c r="Q88" s="42" t="s">
        <v>47</v>
      </c>
    </row>
    <row r="89" spans="1:19">
      <c r="A89"/>
      <c r="Q89" s="49">
        <v>0</v>
      </c>
    </row>
    <row r="90" spans="1:19">
      <c r="A90"/>
      <c r="Q90" s="49">
        <v>0</v>
      </c>
    </row>
    <row r="91" spans="1:19">
      <c r="A91"/>
      <c r="Q91" s="49">
        <v>0</v>
      </c>
    </row>
    <row r="92" spans="1:19">
      <c r="A92"/>
      <c r="Q92" s="50">
        <v>17</v>
      </c>
    </row>
    <row r="93" spans="1:19">
      <c r="A93"/>
    </row>
    <row r="94" spans="1:19">
      <c r="A94"/>
    </row>
    <row r="95" spans="1:19">
      <c r="A95"/>
    </row>
    <row r="96" spans="1:19">
      <c r="A96"/>
    </row>
    <row r="97" spans="1:1">
      <c r="A97"/>
    </row>
    <row r="98" spans="1:1">
      <c r="A98"/>
    </row>
    <row r="99" spans="1:1">
      <c r="A99"/>
    </row>
    <row r="100" spans="1:1">
      <c r="A100"/>
    </row>
    <row r="101" spans="1:1">
      <c r="A101"/>
    </row>
  </sheetData>
  <mergeCells count="27">
    <mergeCell ref="A59:A60"/>
    <mergeCell ref="B59:D59"/>
    <mergeCell ref="E59:G59"/>
    <mergeCell ref="I59:I60"/>
    <mergeCell ref="A25:B25"/>
    <mergeCell ref="A26:B26"/>
    <mergeCell ref="B37:D37"/>
    <mergeCell ref="B46:D46"/>
    <mergeCell ref="A27:B27"/>
    <mergeCell ref="A28:B28"/>
    <mergeCell ref="A29:B29"/>
    <mergeCell ref="A30:B30"/>
    <mergeCell ref="A31:B31"/>
    <mergeCell ref="A37:A38"/>
    <mergeCell ref="A32:B32"/>
    <mergeCell ref="A24:B24"/>
    <mergeCell ref="K24:L24"/>
    <mergeCell ref="K25:L25"/>
    <mergeCell ref="K26:L26"/>
    <mergeCell ref="O46:O47"/>
    <mergeCell ref="A46:A47"/>
    <mergeCell ref="E46:G46"/>
    <mergeCell ref="I46:I47"/>
    <mergeCell ref="K46:K47"/>
    <mergeCell ref="E37:G37"/>
    <mergeCell ref="I37:I38"/>
    <mergeCell ref="K37:K38"/>
  </mergeCells>
  <phoneticPr fontId="1"/>
  <printOptions horizontalCentered="1" verticalCentered="1"/>
  <pageMargins left="0.25" right="0.25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E9FA24-F0BF-4948-9EB2-C1BEE0F48E47}">
  <dimension ref="A1:J100"/>
  <sheetViews>
    <sheetView topLeftCell="A88" workbookViewId="0">
      <selection activeCell="B99" sqref="B99"/>
    </sheetView>
  </sheetViews>
  <sheetFormatPr baseColWidth="10" defaultRowHeight="20"/>
  <cols>
    <col min="1" max="1" width="13.85546875" style="11" bestFit="1" customWidth="1"/>
    <col min="2" max="8" width="12" style="11" bestFit="1" customWidth="1"/>
    <col min="9" max="16384" width="10.7109375" style="11"/>
  </cols>
  <sheetData>
    <row r="1" spans="1:10">
      <c r="A1" s="53" t="s">
        <v>32</v>
      </c>
      <c r="C1" s="54" t="s">
        <v>51</v>
      </c>
    </row>
    <row r="2" spans="1:10">
      <c r="A2" s="53"/>
      <c r="C2" s="54"/>
    </row>
    <row r="3" spans="1:10">
      <c r="A3" s="53"/>
      <c r="C3" s="54"/>
    </row>
    <row r="4" spans="1:10">
      <c r="A4" s="12"/>
      <c r="B4" s="52">
        <v>45053</v>
      </c>
      <c r="C4" s="52">
        <v>45054</v>
      </c>
      <c r="D4" s="52">
        <v>45055</v>
      </c>
      <c r="E4" s="52">
        <v>45056</v>
      </c>
      <c r="F4" s="52">
        <v>45057</v>
      </c>
      <c r="G4" s="52">
        <v>45058</v>
      </c>
      <c r="H4" s="52">
        <v>45059</v>
      </c>
    </row>
    <row r="5" spans="1:10">
      <c r="A5" s="84" t="s">
        <v>25</v>
      </c>
      <c r="B5" s="51">
        <v>10350</v>
      </c>
      <c r="C5" s="51">
        <v>10961</v>
      </c>
      <c r="D5" s="55"/>
      <c r="E5" s="55"/>
      <c r="F5" s="55"/>
      <c r="G5" s="55"/>
      <c r="H5" s="55"/>
      <c r="I5" s="34" t="s">
        <v>52</v>
      </c>
      <c r="J5" s="11" t="s">
        <v>53</v>
      </c>
    </row>
    <row r="6" spans="1:10">
      <c r="A6" s="85"/>
      <c r="B6" s="51">
        <v>14098</v>
      </c>
      <c r="C6" s="51">
        <v>14845</v>
      </c>
      <c r="D6" s="51">
        <v>15309</v>
      </c>
      <c r="E6" s="51">
        <v>17176</v>
      </c>
      <c r="F6" s="51">
        <v>19492</v>
      </c>
      <c r="G6" s="51">
        <v>21762</v>
      </c>
      <c r="H6" s="51">
        <v>21235</v>
      </c>
      <c r="I6" s="34" t="s">
        <v>26</v>
      </c>
      <c r="J6" s="11" t="s">
        <v>27</v>
      </c>
    </row>
    <row r="7" spans="1:10">
      <c r="A7" s="84" t="s">
        <v>28</v>
      </c>
      <c r="B7" s="51">
        <v>1562</v>
      </c>
      <c r="C7" s="51">
        <v>1633</v>
      </c>
      <c r="D7" s="55"/>
      <c r="E7" s="55"/>
      <c r="F7" s="55"/>
      <c r="G7" s="55"/>
      <c r="H7" s="55"/>
      <c r="I7" s="34" t="s">
        <v>52</v>
      </c>
      <c r="J7" s="11" t="s">
        <v>53</v>
      </c>
    </row>
    <row r="8" spans="1:10">
      <c r="A8" s="85"/>
      <c r="B8" s="51">
        <v>2307</v>
      </c>
      <c r="C8" s="51">
        <v>2478</v>
      </c>
      <c r="D8" s="51">
        <v>2575</v>
      </c>
      <c r="E8" s="51">
        <v>2827</v>
      </c>
      <c r="F8" s="51">
        <v>2947</v>
      </c>
      <c r="G8" s="51">
        <v>3216</v>
      </c>
      <c r="H8" s="51">
        <v>3225</v>
      </c>
      <c r="I8" s="34" t="s">
        <v>26</v>
      </c>
      <c r="J8" s="11" t="s">
        <v>29</v>
      </c>
    </row>
    <row r="9" spans="1:10">
      <c r="A9" s="84" t="s">
        <v>30</v>
      </c>
      <c r="B9" s="51">
        <v>1477</v>
      </c>
      <c r="C9" s="51">
        <v>1551</v>
      </c>
      <c r="D9" s="55"/>
      <c r="E9" s="55"/>
      <c r="F9" s="55"/>
      <c r="G9" s="55"/>
      <c r="H9" s="55"/>
      <c r="I9" s="34" t="s">
        <v>52</v>
      </c>
      <c r="J9" s="11" t="s">
        <v>53</v>
      </c>
    </row>
    <row r="10" spans="1:10">
      <c r="A10" s="85"/>
      <c r="B10" s="51">
        <v>1926</v>
      </c>
      <c r="C10" s="51">
        <v>1675</v>
      </c>
      <c r="D10" s="51">
        <v>1493</v>
      </c>
      <c r="E10" s="51">
        <v>1434</v>
      </c>
      <c r="F10" s="51">
        <v>2012</v>
      </c>
      <c r="G10" s="51">
        <v>2175</v>
      </c>
      <c r="H10" s="51">
        <v>2963</v>
      </c>
      <c r="I10" s="34" t="s">
        <v>26</v>
      </c>
      <c r="J10" s="11" t="s">
        <v>31</v>
      </c>
    </row>
    <row r="11" spans="1:10">
      <c r="A11" s="53"/>
      <c r="C11" s="54"/>
    </row>
    <row r="12" spans="1:10">
      <c r="A12" s="12"/>
      <c r="B12" s="52">
        <v>45060</v>
      </c>
      <c r="C12" s="52">
        <v>45061</v>
      </c>
      <c r="D12" s="52">
        <v>45062</v>
      </c>
      <c r="E12" s="52">
        <v>45063</v>
      </c>
      <c r="F12" s="52">
        <v>45064</v>
      </c>
      <c r="G12" s="52">
        <v>45065</v>
      </c>
      <c r="H12" s="52">
        <v>45066</v>
      </c>
    </row>
    <row r="13" spans="1:10">
      <c r="A13" s="12" t="s">
        <v>25</v>
      </c>
      <c r="B13" s="56">
        <v>20795</v>
      </c>
      <c r="C13" s="51">
        <v>22708</v>
      </c>
      <c r="D13" s="51">
        <v>23771</v>
      </c>
      <c r="E13" s="51">
        <v>24792</v>
      </c>
      <c r="F13" s="51">
        <v>25248</v>
      </c>
      <c r="G13" s="51">
        <v>26271</v>
      </c>
      <c r="H13" s="51">
        <v>27195</v>
      </c>
      <c r="I13" s="34" t="s">
        <v>26</v>
      </c>
      <c r="J13" s="11" t="s">
        <v>27</v>
      </c>
    </row>
    <row r="14" spans="1:10">
      <c r="A14" s="12" t="s">
        <v>28</v>
      </c>
      <c r="B14" s="51">
        <v>2953</v>
      </c>
      <c r="C14" s="51">
        <v>3124</v>
      </c>
      <c r="D14" s="51">
        <v>3277</v>
      </c>
      <c r="E14" s="51">
        <v>3405</v>
      </c>
      <c r="F14" s="51">
        <v>3618</v>
      </c>
      <c r="G14" s="51">
        <v>3750</v>
      </c>
      <c r="H14" s="51">
        <v>3906</v>
      </c>
      <c r="I14" s="34" t="s">
        <v>26</v>
      </c>
      <c r="J14" s="11" t="s">
        <v>29</v>
      </c>
    </row>
    <row r="15" spans="1:10">
      <c r="A15" s="12" t="s">
        <v>30</v>
      </c>
      <c r="B15" s="51">
        <v>1870</v>
      </c>
      <c r="C15" s="51">
        <v>2452</v>
      </c>
      <c r="D15" s="51">
        <v>2543</v>
      </c>
      <c r="E15" s="51">
        <v>2848</v>
      </c>
      <c r="F15" s="51">
        <v>2562</v>
      </c>
      <c r="G15" s="51">
        <v>2640</v>
      </c>
      <c r="H15" s="51">
        <v>2847</v>
      </c>
      <c r="I15" s="34" t="s">
        <v>26</v>
      </c>
      <c r="J15" s="11" t="s">
        <v>31</v>
      </c>
    </row>
    <row r="16" spans="1:10">
      <c r="A16" s="53"/>
      <c r="C16" s="54"/>
    </row>
    <row r="17" spans="1:8">
      <c r="A17" s="12"/>
      <c r="B17" s="52">
        <v>45067</v>
      </c>
      <c r="C17" s="52">
        <v>45068</v>
      </c>
      <c r="D17" s="52">
        <v>45069</v>
      </c>
      <c r="E17" s="52">
        <v>45070</v>
      </c>
      <c r="F17" s="52">
        <v>45071</v>
      </c>
      <c r="G17" s="52">
        <v>45072</v>
      </c>
      <c r="H17" s="52">
        <v>45073</v>
      </c>
    </row>
    <row r="18" spans="1:8">
      <c r="A18" s="12" t="s">
        <v>25</v>
      </c>
      <c r="B18" s="51">
        <v>27109</v>
      </c>
      <c r="C18" s="51">
        <v>26581</v>
      </c>
      <c r="D18" s="51">
        <v>26637</v>
      </c>
      <c r="E18" s="51">
        <v>26754</v>
      </c>
      <c r="F18" s="51">
        <v>26870</v>
      </c>
      <c r="G18" s="51">
        <v>27679</v>
      </c>
      <c r="H18" s="51">
        <v>27484</v>
      </c>
    </row>
    <row r="19" spans="1:8">
      <c r="A19" s="12" t="s">
        <v>28</v>
      </c>
      <c r="B19" s="51">
        <v>3925</v>
      </c>
      <c r="C19" s="51">
        <v>4207</v>
      </c>
      <c r="D19" s="51">
        <v>4210</v>
      </c>
      <c r="E19" s="51">
        <v>4285</v>
      </c>
      <c r="F19" s="51">
        <v>4287</v>
      </c>
      <c r="G19" s="51">
        <v>4451</v>
      </c>
      <c r="H19" s="51">
        <v>4493</v>
      </c>
    </row>
    <row r="20" spans="1:8">
      <c r="A20" s="12" t="s">
        <v>30</v>
      </c>
      <c r="B20" s="51">
        <v>2861</v>
      </c>
      <c r="C20" s="51">
        <v>2372</v>
      </c>
      <c r="D20" s="51">
        <v>2432</v>
      </c>
      <c r="E20" s="51">
        <v>2178</v>
      </c>
      <c r="F20" s="51">
        <v>2400</v>
      </c>
      <c r="G20" s="51">
        <v>2631</v>
      </c>
      <c r="H20" s="51">
        <v>2537</v>
      </c>
    </row>
    <row r="21" spans="1:8">
      <c r="A21" s="53"/>
      <c r="C21" s="54"/>
    </row>
    <row r="22" spans="1:8">
      <c r="A22" s="12"/>
      <c r="B22" s="52">
        <v>45074</v>
      </c>
      <c r="C22" s="52">
        <v>45075</v>
      </c>
      <c r="D22" s="52">
        <v>45076</v>
      </c>
      <c r="E22" s="52">
        <v>45077</v>
      </c>
      <c r="F22" s="52">
        <v>45078</v>
      </c>
      <c r="G22" s="52">
        <v>45079</v>
      </c>
      <c r="H22" s="52">
        <v>45080</v>
      </c>
    </row>
    <row r="23" spans="1:8">
      <c r="A23" s="12" t="s">
        <v>25</v>
      </c>
      <c r="B23" s="51">
        <v>27818</v>
      </c>
      <c r="C23" s="51">
        <v>29493</v>
      </c>
      <c r="D23" s="56">
        <v>30847</v>
      </c>
      <c r="E23" s="51">
        <v>31842</v>
      </c>
      <c r="F23" s="51">
        <v>32756</v>
      </c>
      <c r="G23" s="51">
        <v>32674</v>
      </c>
      <c r="H23" s="51">
        <v>33258</v>
      </c>
    </row>
    <row r="24" spans="1:8">
      <c r="A24" s="12" t="s">
        <v>28</v>
      </c>
      <c r="B24" s="51">
        <v>4556</v>
      </c>
      <c r="C24" s="51">
        <v>4646</v>
      </c>
      <c r="D24" s="51">
        <v>4997</v>
      </c>
      <c r="E24" s="51">
        <v>5219</v>
      </c>
      <c r="F24" s="51">
        <v>5209</v>
      </c>
      <c r="G24" s="51">
        <v>5284</v>
      </c>
      <c r="H24" s="51">
        <v>5231</v>
      </c>
    </row>
    <row r="25" spans="1:8">
      <c r="A25" s="12" t="s">
        <v>30</v>
      </c>
      <c r="B25" s="51">
        <v>2578</v>
      </c>
      <c r="C25" s="51">
        <v>2889</v>
      </c>
      <c r="D25" s="51">
        <v>2916</v>
      </c>
      <c r="E25" s="51">
        <v>3029</v>
      </c>
      <c r="F25" s="51">
        <v>2938</v>
      </c>
      <c r="G25" s="51">
        <v>2799</v>
      </c>
      <c r="H25" s="51">
        <v>2769</v>
      </c>
    </row>
    <row r="26" spans="1:8">
      <c r="A26" s="53"/>
      <c r="C26" s="54"/>
    </row>
    <row r="27" spans="1:8">
      <c r="A27" s="12"/>
      <c r="B27" s="52">
        <v>45081</v>
      </c>
      <c r="C27" s="52">
        <v>45082</v>
      </c>
      <c r="D27" s="52">
        <v>45083</v>
      </c>
      <c r="E27" s="52">
        <v>45084</v>
      </c>
      <c r="F27" s="52">
        <v>45085</v>
      </c>
      <c r="G27" s="52">
        <v>45086</v>
      </c>
      <c r="H27" s="52">
        <v>45087</v>
      </c>
    </row>
    <row r="28" spans="1:8">
      <c r="A28" s="12" t="s">
        <v>25</v>
      </c>
      <c r="B28" s="51">
        <v>33173</v>
      </c>
      <c r="C28" s="51">
        <v>34705</v>
      </c>
      <c r="D28" s="51">
        <v>35443</v>
      </c>
      <c r="E28" s="51">
        <v>36361</v>
      </c>
      <c r="F28" s="51">
        <v>36944</v>
      </c>
      <c r="G28" s="51">
        <v>38276</v>
      </c>
      <c r="H28" s="51">
        <v>37516</v>
      </c>
    </row>
    <row r="29" spans="1:8">
      <c r="A29" s="12" t="s">
        <v>28</v>
      </c>
      <c r="B29" s="51">
        <v>5219</v>
      </c>
      <c r="C29" s="51">
        <v>5442</v>
      </c>
      <c r="D29" s="51">
        <v>5413</v>
      </c>
      <c r="E29" s="51">
        <v>5454</v>
      </c>
      <c r="F29" s="51">
        <v>5669</v>
      </c>
      <c r="G29" s="51">
        <v>5777</v>
      </c>
      <c r="H29" s="51">
        <v>5665</v>
      </c>
    </row>
    <row r="30" spans="1:8">
      <c r="A30" s="12" t="s">
        <v>30</v>
      </c>
      <c r="B30" s="51">
        <v>2718</v>
      </c>
      <c r="C30" s="51">
        <v>2680</v>
      </c>
      <c r="D30" s="51">
        <v>3048</v>
      </c>
      <c r="E30" s="51">
        <v>2863</v>
      </c>
      <c r="F30" s="51">
        <v>2715</v>
      </c>
      <c r="G30" s="51">
        <v>3095</v>
      </c>
      <c r="H30" s="51">
        <v>3141</v>
      </c>
    </row>
    <row r="32" spans="1:8">
      <c r="A32" s="12"/>
      <c r="B32" s="52">
        <v>45088</v>
      </c>
      <c r="C32" s="52">
        <v>45089</v>
      </c>
      <c r="D32" s="52">
        <v>45090</v>
      </c>
      <c r="E32" s="52">
        <v>45091</v>
      </c>
      <c r="F32" s="52">
        <v>45092</v>
      </c>
      <c r="G32" s="52">
        <v>45093</v>
      </c>
      <c r="H32" s="52">
        <v>45094</v>
      </c>
    </row>
    <row r="33" spans="1:8">
      <c r="A33" s="12" t="s">
        <v>25</v>
      </c>
      <c r="B33" s="51">
        <v>38572</v>
      </c>
      <c r="C33" s="51">
        <v>38773</v>
      </c>
      <c r="D33" s="51">
        <v>38597</v>
      </c>
      <c r="E33" s="51">
        <v>38915</v>
      </c>
      <c r="F33" s="51">
        <v>38849</v>
      </c>
      <c r="G33" s="51">
        <v>39811</v>
      </c>
      <c r="H33" s="56">
        <v>40132</v>
      </c>
    </row>
    <row r="34" spans="1:8">
      <c r="A34" s="12" t="s">
        <v>28</v>
      </c>
      <c r="B34" s="51">
        <v>5840</v>
      </c>
      <c r="C34" s="51">
        <v>5637</v>
      </c>
      <c r="D34" s="51">
        <v>5648</v>
      </c>
      <c r="E34" s="51">
        <v>5750</v>
      </c>
      <c r="F34" s="51">
        <v>5727</v>
      </c>
      <c r="G34" s="51">
        <v>6018</v>
      </c>
      <c r="H34" s="51">
        <v>5878</v>
      </c>
    </row>
    <row r="35" spans="1:8">
      <c r="A35" s="12" t="s">
        <v>30</v>
      </c>
      <c r="B35" s="51">
        <v>3246</v>
      </c>
      <c r="C35" s="51">
        <v>3238</v>
      </c>
      <c r="D35" s="51">
        <v>2704</v>
      </c>
      <c r="E35" s="51">
        <v>2907</v>
      </c>
      <c r="F35" s="51">
        <v>2908</v>
      </c>
      <c r="G35" s="51">
        <v>2658</v>
      </c>
      <c r="H35" s="51">
        <v>2604</v>
      </c>
    </row>
    <row r="37" spans="1:8">
      <c r="A37" s="12"/>
      <c r="B37" s="52">
        <v>45095</v>
      </c>
      <c r="C37" s="52">
        <v>45096</v>
      </c>
      <c r="D37" s="52">
        <v>45097</v>
      </c>
      <c r="E37" s="52">
        <v>45098</v>
      </c>
      <c r="F37" s="52">
        <v>45099</v>
      </c>
      <c r="G37" s="52">
        <v>45100</v>
      </c>
      <c r="H37" s="52">
        <v>45101</v>
      </c>
    </row>
    <row r="38" spans="1:8">
      <c r="A38" s="12" t="s">
        <v>25</v>
      </c>
      <c r="B38" s="51">
        <v>40525</v>
      </c>
      <c r="C38" s="51">
        <v>41507</v>
      </c>
      <c r="D38" s="51">
        <v>43238</v>
      </c>
      <c r="E38" s="51">
        <v>44074</v>
      </c>
      <c r="F38" s="51">
        <v>44813</v>
      </c>
      <c r="G38" s="51">
        <v>45299</v>
      </c>
      <c r="H38" s="51">
        <v>45267</v>
      </c>
    </row>
    <row r="39" spans="1:8">
      <c r="A39" s="12" t="s">
        <v>28</v>
      </c>
      <c r="B39" s="51">
        <v>5904</v>
      </c>
      <c r="C39" s="51">
        <v>6288</v>
      </c>
      <c r="D39" s="51">
        <v>6617</v>
      </c>
      <c r="E39" s="51">
        <v>6613</v>
      </c>
      <c r="F39" s="51">
        <v>6756</v>
      </c>
      <c r="G39" s="51">
        <v>6793</v>
      </c>
      <c r="H39" s="51">
        <v>6854</v>
      </c>
    </row>
    <row r="40" spans="1:8">
      <c r="A40" s="12" t="s">
        <v>30</v>
      </c>
      <c r="B40" s="51">
        <v>2591</v>
      </c>
      <c r="C40" s="51">
        <v>2596</v>
      </c>
      <c r="D40" s="51">
        <v>2340</v>
      </c>
      <c r="E40" s="51">
        <v>2418</v>
      </c>
      <c r="F40" s="51">
        <v>2510</v>
      </c>
      <c r="G40" s="51">
        <v>2327</v>
      </c>
      <c r="H40" s="51">
        <v>2235</v>
      </c>
    </row>
    <row r="42" spans="1:8">
      <c r="A42" s="12"/>
      <c r="B42" s="52">
        <v>45102</v>
      </c>
      <c r="C42" s="52">
        <v>45103</v>
      </c>
      <c r="D42" s="52">
        <v>45104</v>
      </c>
      <c r="E42" s="52">
        <v>45105</v>
      </c>
      <c r="F42" s="52">
        <v>45106</v>
      </c>
      <c r="G42" s="52">
        <v>45107</v>
      </c>
      <c r="H42" s="52">
        <v>45108</v>
      </c>
    </row>
    <row r="43" spans="1:8">
      <c r="A43" s="12" t="s">
        <v>25</v>
      </c>
      <c r="B43" s="51">
        <v>45574</v>
      </c>
      <c r="C43" s="51">
        <v>48190</v>
      </c>
      <c r="D43" s="51">
        <v>49218</v>
      </c>
      <c r="E43" s="51">
        <v>49301</v>
      </c>
      <c r="F43" s="51">
        <v>49726</v>
      </c>
      <c r="G43" s="51">
        <v>51247</v>
      </c>
      <c r="H43" s="56">
        <v>51770</v>
      </c>
    </row>
    <row r="44" spans="1:8">
      <c r="A44" s="12" t="s">
        <v>28</v>
      </c>
      <c r="B44" s="51">
        <v>7134</v>
      </c>
      <c r="C44" s="51">
        <v>7568</v>
      </c>
      <c r="D44" s="51">
        <v>7794</v>
      </c>
      <c r="E44" s="51">
        <v>7914</v>
      </c>
      <c r="F44" s="51">
        <v>7871</v>
      </c>
      <c r="G44" s="51">
        <v>8246</v>
      </c>
      <c r="H44" s="51">
        <v>8124</v>
      </c>
    </row>
    <row r="45" spans="1:8">
      <c r="A45" s="12" t="s">
        <v>30</v>
      </c>
      <c r="B45" s="51">
        <v>2249</v>
      </c>
      <c r="C45" s="51">
        <v>2660</v>
      </c>
      <c r="D45" s="51">
        <v>2805</v>
      </c>
      <c r="E45" s="51">
        <v>2737</v>
      </c>
      <c r="F45" s="51">
        <v>2833</v>
      </c>
      <c r="G45" s="51">
        <v>2914</v>
      </c>
      <c r="H45" s="51">
        <v>3034</v>
      </c>
    </row>
    <row r="47" spans="1:8">
      <c r="A47" s="12"/>
      <c r="B47" s="52">
        <v>45109</v>
      </c>
      <c r="C47" s="52">
        <v>45110</v>
      </c>
      <c r="D47" s="52">
        <v>45111</v>
      </c>
      <c r="E47" s="52">
        <v>45112</v>
      </c>
      <c r="F47" s="52">
        <v>45113</v>
      </c>
      <c r="G47" s="52">
        <v>45114</v>
      </c>
      <c r="H47" s="52">
        <v>45115</v>
      </c>
    </row>
    <row r="48" spans="1:8">
      <c r="A48" s="12" t="s">
        <v>25</v>
      </c>
      <c r="B48" s="51">
        <v>53014</v>
      </c>
      <c r="C48" s="51">
        <v>54358</v>
      </c>
      <c r="D48" s="51">
        <v>55986</v>
      </c>
      <c r="E48" s="51">
        <v>58616</v>
      </c>
      <c r="F48" s="56">
        <v>60283</v>
      </c>
      <c r="G48" s="51">
        <v>62517</v>
      </c>
      <c r="H48" s="51">
        <v>63905</v>
      </c>
    </row>
    <row r="49" spans="1:8">
      <c r="A49" s="12" t="s">
        <v>28</v>
      </c>
      <c r="B49" s="51">
        <v>8039</v>
      </c>
      <c r="C49" s="51">
        <v>7966</v>
      </c>
      <c r="D49" s="51">
        <v>8118</v>
      </c>
      <c r="E49" s="51">
        <v>8078</v>
      </c>
      <c r="F49" s="51">
        <v>8117</v>
      </c>
      <c r="G49" s="51">
        <v>8261</v>
      </c>
      <c r="H49" s="51">
        <v>8361</v>
      </c>
    </row>
    <row r="50" spans="1:8">
      <c r="A50" s="12" t="s">
        <v>30</v>
      </c>
      <c r="B50" s="51">
        <v>3062</v>
      </c>
      <c r="C50" s="51">
        <v>2542</v>
      </c>
      <c r="D50" s="51">
        <v>2922</v>
      </c>
      <c r="E50" s="51">
        <v>3361</v>
      </c>
      <c r="F50" s="51">
        <v>3348</v>
      </c>
      <c r="G50" s="51">
        <v>3570</v>
      </c>
      <c r="H50" s="51">
        <v>3588</v>
      </c>
    </row>
    <row r="52" spans="1:8">
      <c r="A52" s="12"/>
      <c r="B52" s="52">
        <v>45116</v>
      </c>
      <c r="C52" s="52">
        <v>45117</v>
      </c>
      <c r="D52" s="52">
        <v>45118</v>
      </c>
      <c r="E52" s="52">
        <v>45119</v>
      </c>
      <c r="F52" s="52">
        <v>45120</v>
      </c>
      <c r="G52" s="52">
        <v>45121</v>
      </c>
      <c r="H52" s="52">
        <v>45122</v>
      </c>
    </row>
    <row r="53" spans="1:8">
      <c r="A53" s="12" t="s">
        <v>25</v>
      </c>
      <c r="B53" s="51">
        <v>64180</v>
      </c>
      <c r="C53" s="51">
        <v>65796</v>
      </c>
      <c r="D53" s="51">
        <v>67409</v>
      </c>
      <c r="E53" s="51">
        <v>69147</v>
      </c>
      <c r="F53" s="56">
        <v>71223</v>
      </c>
      <c r="G53" s="51">
        <v>72381</v>
      </c>
      <c r="H53" s="51">
        <v>74382</v>
      </c>
    </row>
    <row r="54" spans="1:8">
      <c r="A54" s="12" t="s">
        <v>28</v>
      </c>
      <c r="B54" s="51">
        <v>8403</v>
      </c>
      <c r="C54" s="51">
        <v>8246</v>
      </c>
      <c r="D54" s="51">
        <v>8116</v>
      </c>
      <c r="E54" s="51">
        <v>8151</v>
      </c>
      <c r="F54" s="51">
        <v>8245</v>
      </c>
      <c r="G54" s="51">
        <v>8202</v>
      </c>
      <c r="H54" s="51">
        <v>8279</v>
      </c>
    </row>
    <row r="55" spans="1:8">
      <c r="A55" s="12" t="s">
        <v>30</v>
      </c>
      <c r="B55" s="51">
        <v>3598</v>
      </c>
      <c r="C55" s="51">
        <v>4160</v>
      </c>
      <c r="D55" s="51">
        <v>4389</v>
      </c>
      <c r="E55" s="51">
        <v>4774</v>
      </c>
      <c r="F55" s="51">
        <v>5087</v>
      </c>
      <c r="G55" s="51">
        <v>5037</v>
      </c>
      <c r="H55" s="51">
        <v>5243</v>
      </c>
    </row>
    <row r="57" spans="1:8">
      <c r="A57" s="12"/>
      <c r="B57" s="52">
        <v>45123</v>
      </c>
      <c r="C57" s="52">
        <v>45124</v>
      </c>
      <c r="D57" s="52">
        <v>45125</v>
      </c>
      <c r="E57" s="52">
        <v>45126</v>
      </c>
      <c r="F57" s="52">
        <v>45127</v>
      </c>
      <c r="G57" s="52">
        <v>45128</v>
      </c>
      <c r="H57" s="52">
        <v>45129</v>
      </c>
    </row>
    <row r="58" spans="1:8">
      <c r="A58" s="12" t="s">
        <v>25</v>
      </c>
      <c r="B58" s="51">
        <v>74559</v>
      </c>
      <c r="C58" s="51">
        <v>63110</v>
      </c>
      <c r="D58" s="51">
        <v>76471</v>
      </c>
      <c r="E58" s="56">
        <v>81523</v>
      </c>
      <c r="F58" s="51">
        <v>87558</v>
      </c>
      <c r="G58" s="56">
        <v>92384</v>
      </c>
      <c r="H58" s="51">
        <v>95870</v>
      </c>
    </row>
    <row r="59" spans="1:8">
      <c r="A59" s="12" t="s">
        <v>28</v>
      </c>
      <c r="B59" s="51">
        <v>8204</v>
      </c>
      <c r="C59" s="51">
        <v>6545</v>
      </c>
      <c r="D59" s="51">
        <v>6625</v>
      </c>
      <c r="E59" s="51">
        <v>8275</v>
      </c>
      <c r="F59" s="51">
        <v>9089</v>
      </c>
      <c r="G59" s="51">
        <v>9393</v>
      </c>
      <c r="H59" s="51">
        <v>9754</v>
      </c>
    </row>
    <row r="60" spans="1:8">
      <c r="A60" s="12" t="s">
        <v>30</v>
      </c>
      <c r="B60" s="51">
        <v>5216</v>
      </c>
      <c r="C60" s="51">
        <v>4792</v>
      </c>
      <c r="D60" s="51">
        <v>5307</v>
      </c>
      <c r="E60" s="51">
        <v>5556</v>
      </c>
      <c r="F60" s="51">
        <v>6198</v>
      </c>
      <c r="G60" s="51">
        <v>7036</v>
      </c>
      <c r="H60" s="51">
        <v>6976</v>
      </c>
    </row>
    <row r="62" spans="1:8">
      <c r="A62" s="12"/>
      <c r="B62" s="52">
        <v>45130</v>
      </c>
      <c r="C62" s="52">
        <v>45131</v>
      </c>
      <c r="D62" s="52">
        <v>45132</v>
      </c>
      <c r="E62" s="52">
        <v>45133</v>
      </c>
      <c r="F62" s="52">
        <v>45134</v>
      </c>
      <c r="G62" s="52">
        <v>45135</v>
      </c>
      <c r="H62" s="52">
        <v>45136</v>
      </c>
    </row>
    <row r="63" spans="1:8">
      <c r="A63" s="12" t="s">
        <v>25</v>
      </c>
      <c r="B63" s="51">
        <v>96619</v>
      </c>
      <c r="C63" s="62">
        <v>117297</v>
      </c>
      <c r="D63" s="51">
        <v>110795</v>
      </c>
      <c r="E63" s="51">
        <v>111353</v>
      </c>
      <c r="F63" s="51">
        <v>110310</v>
      </c>
      <c r="G63" s="51">
        <v>109615</v>
      </c>
      <c r="H63" s="51">
        <v>109928</v>
      </c>
    </row>
    <row r="64" spans="1:8">
      <c r="A64" s="12" t="s">
        <v>28</v>
      </c>
      <c r="B64" s="51">
        <v>9869</v>
      </c>
      <c r="C64" s="51">
        <v>12346</v>
      </c>
      <c r="D64" s="51">
        <v>11578</v>
      </c>
      <c r="E64" s="51">
        <v>11866</v>
      </c>
      <c r="F64" s="51">
        <v>11613</v>
      </c>
      <c r="G64" s="51">
        <v>11805</v>
      </c>
      <c r="H64" s="51">
        <v>11587</v>
      </c>
    </row>
    <row r="65" spans="1:8">
      <c r="A65" s="12" t="s">
        <v>30</v>
      </c>
      <c r="B65" s="51">
        <v>7014</v>
      </c>
      <c r="C65" s="51">
        <v>7548</v>
      </c>
      <c r="D65" s="51">
        <v>7188</v>
      </c>
      <c r="E65" s="51">
        <v>7086</v>
      </c>
      <c r="F65" s="51">
        <v>6613</v>
      </c>
      <c r="G65" s="51">
        <v>6148</v>
      </c>
      <c r="H65" s="51">
        <v>5964</v>
      </c>
    </row>
    <row r="67" spans="1:8">
      <c r="A67" s="12"/>
      <c r="B67" s="52">
        <v>45137</v>
      </c>
      <c r="C67" s="52">
        <v>45138</v>
      </c>
      <c r="D67" s="52">
        <v>45139</v>
      </c>
      <c r="E67" s="52">
        <v>45140</v>
      </c>
      <c r="F67" s="52">
        <v>45141</v>
      </c>
      <c r="G67" s="52">
        <v>45142</v>
      </c>
      <c r="H67" s="52">
        <v>45143</v>
      </c>
    </row>
    <row r="68" spans="1:8">
      <c r="A68" s="12" t="s">
        <v>25</v>
      </c>
      <c r="B68" s="51">
        <v>112524</v>
      </c>
      <c r="C68" s="51">
        <v>109999</v>
      </c>
      <c r="D68" s="51">
        <v>111622</v>
      </c>
      <c r="E68" s="51">
        <v>109692</v>
      </c>
      <c r="F68" s="51">
        <v>109794</v>
      </c>
      <c r="G68" s="51">
        <v>109651</v>
      </c>
      <c r="H68" s="51">
        <v>108705</v>
      </c>
    </row>
    <row r="69" spans="1:8">
      <c r="A69" s="12" t="s">
        <v>28</v>
      </c>
      <c r="B69" s="51">
        <v>11551</v>
      </c>
      <c r="C69" s="51">
        <v>11649</v>
      </c>
      <c r="D69" s="51">
        <v>11915</v>
      </c>
      <c r="E69" s="51">
        <v>11602</v>
      </c>
      <c r="F69" s="51">
        <v>11604</v>
      </c>
      <c r="G69" s="51">
        <v>12033</v>
      </c>
      <c r="H69" s="51">
        <v>12242</v>
      </c>
    </row>
    <row r="70" spans="1:8">
      <c r="A70" s="12" t="s">
        <v>30</v>
      </c>
      <c r="B70" s="51">
        <v>6416</v>
      </c>
      <c r="C70" s="51">
        <v>6226</v>
      </c>
      <c r="D70" s="51">
        <v>6324</v>
      </c>
      <c r="E70" s="51">
        <v>6340</v>
      </c>
      <c r="F70" s="51">
        <v>6753</v>
      </c>
      <c r="G70" s="51">
        <v>6750</v>
      </c>
      <c r="H70" s="63">
        <v>7105</v>
      </c>
    </row>
    <row r="72" spans="1:8">
      <c r="A72" s="12"/>
      <c r="B72" s="52">
        <v>45144</v>
      </c>
      <c r="C72" s="52">
        <v>45145</v>
      </c>
      <c r="D72" s="52">
        <v>45146</v>
      </c>
      <c r="E72" s="52">
        <v>45147</v>
      </c>
      <c r="F72" s="52">
        <v>45148</v>
      </c>
      <c r="G72" s="52">
        <v>45149</v>
      </c>
      <c r="H72" s="52">
        <v>45150</v>
      </c>
    </row>
    <row r="73" spans="1:8">
      <c r="A73" s="12" t="s">
        <v>25</v>
      </c>
      <c r="B73" s="51">
        <v>107267</v>
      </c>
      <c r="C73" s="51">
        <v>107315</v>
      </c>
      <c r="D73" s="51">
        <v>109282</v>
      </c>
      <c r="E73" s="51">
        <v>107436</v>
      </c>
      <c r="F73" s="51">
        <v>107303</v>
      </c>
      <c r="G73" s="51">
        <v>93677</v>
      </c>
      <c r="H73" s="51">
        <v>92876</v>
      </c>
    </row>
    <row r="74" spans="1:8">
      <c r="A74" s="12" t="s">
        <v>28</v>
      </c>
      <c r="B74" s="51">
        <v>12263</v>
      </c>
      <c r="C74" s="51">
        <v>12184</v>
      </c>
      <c r="D74" s="51">
        <v>12222</v>
      </c>
      <c r="E74" s="51">
        <v>10208</v>
      </c>
      <c r="F74" s="51">
        <v>11993</v>
      </c>
      <c r="G74" s="51">
        <v>10208</v>
      </c>
      <c r="H74" s="51">
        <v>9968</v>
      </c>
    </row>
    <row r="75" spans="1:8">
      <c r="A75" s="12" t="s">
        <v>30</v>
      </c>
      <c r="B75" s="51">
        <v>6773</v>
      </c>
      <c r="C75" s="51">
        <v>7220</v>
      </c>
      <c r="D75" s="51">
        <v>7925</v>
      </c>
      <c r="E75" s="63">
        <v>8251</v>
      </c>
      <c r="F75" s="63">
        <v>8323</v>
      </c>
      <c r="G75" s="51">
        <v>7760</v>
      </c>
      <c r="H75" s="51">
        <v>7219</v>
      </c>
    </row>
    <row r="77" spans="1:8">
      <c r="A77" s="12"/>
      <c r="B77" s="52">
        <v>45151</v>
      </c>
      <c r="C77" s="52">
        <v>45152</v>
      </c>
      <c r="D77" s="52">
        <v>45153</v>
      </c>
      <c r="E77" s="52">
        <v>45154</v>
      </c>
      <c r="F77" s="52">
        <v>45155</v>
      </c>
      <c r="G77" s="52">
        <v>45156</v>
      </c>
      <c r="H77" s="52">
        <v>45157</v>
      </c>
    </row>
    <row r="78" spans="1:8">
      <c r="A78" s="12" t="s">
        <v>25</v>
      </c>
      <c r="B78" s="51">
        <v>93709</v>
      </c>
      <c r="C78" s="51">
        <v>77609</v>
      </c>
      <c r="D78" s="51">
        <v>68153</v>
      </c>
      <c r="E78" s="51">
        <v>73059</v>
      </c>
      <c r="F78" s="51">
        <v>79642</v>
      </c>
      <c r="G78" s="51">
        <v>99281</v>
      </c>
      <c r="H78" s="51">
        <v>101555</v>
      </c>
    </row>
    <row r="79" spans="1:8">
      <c r="A79" s="12" t="s">
        <v>28</v>
      </c>
      <c r="B79" s="51">
        <v>9940</v>
      </c>
      <c r="C79" s="51">
        <v>8952</v>
      </c>
      <c r="D79" s="51">
        <v>8933</v>
      </c>
      <c r="E79" s="51">
        <v>9118</v>
      </c>
      <c r="F79" s="51">
        <v>9692</v>
      </c>
      <c r="G79" s="51">
        <v>11806</v>
      </c>
      <c r="H79" s="51">
        <v>12202</v>
      </c>
    </row>
    <row r="80" spans="1:8">
      <c r="A80" s="12" t="s">
        <v>30</v>
      </c>
      <c r="B80" s="51">
        <v>7299</v>
      </c>
      <c r="C80" s="51">
        <v>5740</v>
      </c>
      <c r="D80" s="51">
        <v>3916</v>
      </c>
      <c r="E80" s="51">
        <v>3812</v>
      </c>
      <c r="F80" s="51">
        <v>5580</v>
      </c>
      <c r="G80" s="51">
        <v>7809</v>
      </c>
      <c r="H80" s="63">
        <v>9034</v>
      </c>
    </row>
    <row r="82" spans="1:8">
      <c r="A82" s="12"/>
      <c r="B82" s="52">
        <v>45158</v>
      </c>
      <c r="C82" s="52">
        <v>45159</v>
      </c>
      <c r="D82" s="52">
        <v>45160</v>
      </c>
      <c r="E82" s="52">
        <v>45161</v>
      </c>
      <c r="F82" s="52">
        <v>45162</v>
      </c>
      <c r="G82" s="52">
        <v>45163</v>
      </c>
      <c r="H82" s="52">
        <v>45164</v>
      </c>
    </row>
    <row r="83" spans="1:8">
      <c r="A83" s="12" t="s">
        <v>25</v>
      </c>
      <c r="B83" s="51">
        <v>102032</v>
      </c>
      <c r="C83" s="64">
        <v>120990</v>
      </c>
      <c r="D83" s="64">
        <v>132308</v>
      </c>
      <c r="E83" s="56">
        <v>130005</v>
      </c>
      <c r="F83" s="64">
        <v>124154</v>
      </c>
      <c r="G83" s="64">
        <v>124433</v>
      </c>
      <c r="H83" s="64">
        <v>121126</v>
      </c>
    </row>
    <row r="84" spans="1:8">
      <c r="A84" s="12" t="s">
        <v>28</v>
      </c>
      <c r="B84" s="51">
        <v>12652</v>
      </c>
      <c r="C84" s="64">
        <v>13481</v>
      </c>
      <c r="D84" s="64">
        <v>13980</v>
      </c>
      <c r="E84" s="56">
        <v>14091</v>
      </c>
      <c r="F84" s="64">
        <v>13895</v>
      </c>
      <c r="G84" s="64">
        <v>13642</v>
      </c>
      <c r="H84" s="64">
        <v>13608</v>
      </c>
    </row>
    <row r="85" spans="1:8">
      <c r="A85" s="12" t="s">
        <v>30</v>
      </c>
      <c r="B85" s="51">
        <v>9436</v>
      </c>
      <c r="C85" s="56">
        <v>12676</v>
      </c>
      <c r="D85" s="56">
        <v>15028</v>
      </c>
      <c r="E85" s="56">
        <v>15599</v>
      </c>
      <c r="F85" s="56">
        <v>14155</v>
      </c>
      <c r="G85" s="56">
        <v>14322</v>
      </c>
      <c r="H85" s="56">
        <v>13987</v>
      </c>
    </row>
    <row r="87" spans="1:8">
      <c r="A87" s="12"/>
      <c r="B87" s="52">
        <v>45165</v>
      </c>
      <c r="C87" s="52">
        <v>45166</v>
      </c>
      <c r="D87" s="52">
        <v>45167</v>
      </c>
      <c r="E87" s="52">
        <v>45168</v>
      </c>
      <c r="F87" s="52">
        <v>45169</v>
      </c>
      <c r="G87" s="52">
        <v>45170</v>
      </c>
      <c r="H87" s="52">
        <v>45171</v>
      </c>
    </row>
    <row r="88" spans="1:8">
      <c r="A88" s="12" t="s">
        <v>25</v>
      </c>
      <c r="B88" s="64">
        <v>121587</v>
      </c>
      <c r="C88" s="64">
        <v>120895</v>
      </c>
      <c r="D88" s="64">
        <v>122706</v>
      </c>
      <c r="E88" s="64">
        <v>123954</v>
      </c>
      <c r="F88" s="64">
        <v>127117</v>
      </c>
      <c r="G88" s="64">
        <v>125902</v>
      </c>
      <c r="H88" s="64">
        <v>126014</v>
      </c>
    </row>
    <row r="89" spans="1:8">
      <c r="A89" s="12" t="s">
        <v>28</v>
      </c>
      <c r="B89" s="64">
        <v>13619</v>
      </c>
      <c r="C89" s="64">
        <v>14209</v>
      </c>
      <c r="D89" s="64">
        <v>14432</v>
      </c>
      <c r="E89" s="64">
        <v>14805</v>
      </c>
      <c r="F89" s="64">
        <v>15462</v>
      </c>
      <c r="G89" s="64">
        <v>15681</v>
      </c>
      <c r="H89" s="64">
        <v>15535</v>
      </c>
    </row>
    <row r="90" spans="1:8">
      <c r="A90" s="12" t="s">
        <v>30</v>
      </c>
      <c r="B90" s="56">
        <v>13837</v>
      </c>
      <c r="C90" s="56">
        <v>13997</v>
      </c>
      <c r="D90" s="56">
        <v>14142</v>
      </c>
      <c r="E90" s="56">
        <v>13842</v>
      </c>
      <c r="F90" s="56">
        <v>14058</v>
      </c>
      <c r="G90" s="56">
        <v>13008</v>
      </c>
      <c r="H90" s="56">
        <v>12948</v>
      </c>
    </row>
    <row r="92" spans="1:8">
      <c r="A92" s="12"/>
      <c r="B92" s="52">
        <v>45172</v>
      </c>
      <c r="C92" s="52">
        <v>45173</v>
      </c>
      <c r="D92" s="52">
        <v>45174</v>
      </c>
      <c r="E92" s="52">
        <v>45175</v>
      </c>
      <c r="F92" s="52">
        <v>45176</v>
      </c>
      <c r="G92" s="52">
        <v>45177</v>
      </c>
      <c r="H92" s="52">
        <v>45178</v>
      </c>
    </row>
    <row r="93" spans="1:8">
      <c r="A93" s="12" t="s">
        <v>25</v>
      </c>
      <c r="B93" s="64">
        <v>126128</v>
      </c>
      <c r="C93" s="64">
        <v>124710</v>
      </c>
      <c r="D93" s="64">
        <v>124015</v>
      </c>
      <c r="E93" s="64">
        <v>121914</v>
      </c>
      <c r="F93" s="64">
        <v>120858</v>
      </c>
      <c r="G93" s="64">
        <v>116895</v>
      </c>
      <c r="H93" s="64">
        <v>115461</v>
      </c>
    </row>
    <row r="94" spans="1:8">
      <c r="A94" s="12" t="s">
        <v>28</v>
      </c>
      <c r="B94" s="64">
        <v>15460</v>
      </c>
      <c r="C94" s="64">
        <v>15117</v>
      </c>
      <c r="D94" s="64">
        <v>15054</v>
      </c>
      <c r="E94" s="64">
        <v>14812</v>
      </c>
      <c r="F94" s="64">
        <v>14777</v>
      </c>
      <c r="G94" s="64">
        <v>14090</v>
      </c>
      <c r="H94" s="64">
        <v>13886</v>
      </c>
    </row>
    <row r="95" spans="1:8">
      <c r="A95" s="12" t="s">
        <v>30</v>
      </c>
      <c r="B95" s="56">
        <v>13706</v>
      </c>
      <c r="C95" s="56">
        <v>12440</v>
      </c>
      <c r="D95" s="56">
        <v>12265</v>
      </c>
      <c r="E95" s="56">
        <v>12151</v>
      </c>
      <c r="F95" s="56">
        <v>11764</v>
      </c>
      <c r="G95" s="56">
        <v>11427</v>
      </c>
      <c r="H95" s="56">
        <v>10706</v>
      </c>
    </row>
    <row r="97" spans="1:8">
      <c r="A97" s="12"/>
      <c r="B97" s="52">
        <v>45179</v>
      </c>
      <c r="C97" s="52">
        <v>45180</v>
      </c>
      <c r="D97" s="52">
        <v>45181</v>
      </c>
      <c r="E97" s="52">
        <v>45182</v>
      </c>
      <c r="F97" s="52">
        <v>45183</v>
      </c>
      <c r="G97" s="52">
        <v>45184</v>
      </c>
      <c r="H97" s="52">
        <v>45185</v>
      </c>
    </row>
    <row r="98" spans="1:8">
      <c r="A98" s="12" t="s">
        <v>25</v>
      </c>
      <c r="B98" s="64">
        <v>114610</v>
      </c>
      <c r="C98" s="64"/>
      <c r="D98" s="64"/>
      <c r="E98" s="64"/>
      <c r="F98" s="64"/>
      <c r="G98" s="64"/>
      <c r="H98" s="64"/>
    </row>
    <row r="99" spans="1:8">
      <c r="A99" s="12" t="s">
        <v>28</v>
      </c>
      <c r="B99" s="64">
        <v>13957</v>
      </c>
      <c r="C99" s="64"/>
      <c r="D99" s="64"/>
      <c r="E99" s="64"/>
      <c r="F99" s="64"/>
      <c r="G99" s="64"/>
      <c r="H99" s="64"/>
    </row>
    <row r="100" spans="1:8">
      <c r="A100" s="12" t="s">
        <v>30</v>
      </c>
      <c r="B100" s="64">
        <v>9888</v>
      </c>
      <c r="C100" s="64"/>
      <c r="D100" s="64"/>
      <c r="E100" s="64"/>
      <c r="F100" s="64"/>
      <c r="G100" s="64"/>
      <c r="H100" s="64"/>
    </row>
  </sheetData>
  <mergeCells count="3">
    <mergeCell ref="A5:A6"/>
    <mergeCell ref="A7:A8"/>
    <mergeCell ref="A9:A10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法人内の感染者数</vt:lpstr>
      <vt:lpstr>全国の感染者数(推計値)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久保木真</dc:creator>
  <cp:lastModifiedBy>真 久保木</cp:lastModifiedBy>
  <cp:lastPrinted>2022-11-14T00:17:33Z</cp:lastPrinted>
  <dcterms:created xsi:type="dcterms:W3CDTF">2022-05-18T06:35:45Z</dcterms:created>
  <dcterms:modified xsi:type="dcterms:W3CDTF">2023-09-19T22:54:21Z</dcterms:modified>
</cp:coreProperties>
</file>