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COVID-19関連データ/"/>
    </mc:Choice>
  </mc:AlternateContent>
  <xr:revisionPtr revIDLastSave="0" documentId="13_ncr:1_{6D2C602D-A49E-9040-8A7F-CC88F5E1E74C}" xr6:coauthVersionLast="47" xr6:coauthVersionMax="47" xr10:uidLastSave="{00000000-0000-0000-0000-000000000000}"/>
  <bookViews>
    <workbookView xWindow="5080" yWindow="500" windowWidth="25500" windowHeight="17500" xr2:uid="{0C257AB6-AA0F-974E-AD03-1B7DE99AE672}"/>
  </bookViews>
  <sheets>
    <sheet name="法人内の感染者数" sheetId="1" r:id="rId1"/>
    <sheet name="全国の感染者数(推計値)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0" i="1" l="1"/>
  <c r="I61" i="1"/>
  <c r="I59" i="1" l="1"/>
  <c r="I58" i="1" l="1"/>
  <c r="I57" i="1"/>
  <c r="I55" i="1" l="1"/>
  <c r="I56" i="1"/>
  <c r="I54" i="1" l="1"/>
  <c r="I53" i="1" l="1"/>
  <c r="I52" i="1"/>
  <c r="I51" i="1"/>
  <c r="I82" i="1" l="1"/>
  <c r="I81" i="1"/>
  <c r="I35" i="1" l="1"/>
  <c r="I50" i="1"/>
  <c r="I49" i="1"/>
  <c r="I48" i="1"/>
  <c r="I47" i="1"/>
  <c r="I46" i="1" l="1"/>
  <c r="I45" i="1"/>
  <c r="I44" i="1" l="1"/>
  <c r="I43" i="1" l="1"/>
  <c r="I42" i="1" l="1"/>
  <c r="I39" i="1"/>
  <c r="I40" i="1"/>
  <c r="I41" i="1"/>
  <c r="I80" i="1" l="1"/>
  <c r="I79" i="1"/>
  <c r="I78" i="1"/>
  <c r="I77" i="1"/>
  <c r="I76" i="1"/>
  <c r="M71" i="1"/>
  <c r="L71" i="1"/>
  <c r="H71" i="1"/>
  <c r="G71" i="1"/>
  <c r="F71" i="1"/>
  <c r="E71" i="1"/>
  <c r="D71" i="1"/>
  <c r="C71" i="1"/>
  <c r="B71" i="1"/>
  <c r="I70" i="1"/>
  <c r="I69" i="1"/>
  <c r="I68" i="1"/>
  <c r="I67" i="1"/>
  <c r="H63" i="1"/>
  <c r="G63" i="1"/>
  <c r="S40" i="1"/>
  <c r="S39" i="1"/>
  <c r="I34" i="1"/>
  <c r="S33" i="1"/>
  <c r="I33" i="1"/>
  <c r="S32" i="1"/>
  <c r="I32" i="1"/>
  <c r="Q28" i="1"/>
  <c r="R27" i="1"/>
  <c r="R28" i="1" s="1"/>
  <c r="P27" i="1"/>
  <c r="P28" i="1" s="1"/>
  <c r="O27" i="1"/>
  <c r="O28" i="1" s="1"/>
  <c r="N27" i="1"/>
  <c r="N28" i="1" s="1"/>
  <c r="M27" i="1"/>
  <c r="M28" i="1" s="1"/>
  <c r="H27" i="1"/>
  <c r="H28" i="1" s="1"/>
  <c r="G27" i="1"/>
  <c r="G28" i="1" s="1"/>
  <c r="F27" i="1"/>
  <c r="F28" i="1" s="1"/>
  <c r="E27" i="1"/>
  <c r="E28" i="1" s="1"/>
  <c r="D27" i="1"/>
  <c r="D28" i="1" s="1"/>
  <c r="C27" i="1"/>
  <c r="C28" i="1" s="1"/>
  <c r="S26" i="1"/>
  <c r="I26" i="1"/>
  <c r="S25" i="1"/>
  <c r="I25" i="1"/>
  <c r="I24" i="1"/>
  <c r="I23" i="1"/>
  <c r="S27" i="1" l="1"/>
  <c r="S28" i="1" s="1"/>
  <c r="I71" i="1"/>
  <c r="I27" i="1"/>
  <c r="I28" i="1" s="1"/>
</calcChain>
</file>

<file path=xl/sharedStrings.xml><?xml version="1.0" encoding="utf-8"?>
<sst xmlns="http://schemas.openxmlformats.org/spreadsheetml/2006/main" count="240" uniqueCount="59">
  <si>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</si>
  <si>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</si>
  <si>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</si>
  <si>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</si>
  <si>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</si>
  <si>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</si>
  <si>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</si>
  <si>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4月</t>
  </si>
  <si>
    <t xml:space="preserve">Last updated: </t>
    <phoneticPr fontId="1"/>
  </si>
  <si>
    <t>2022年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</si>
  <si>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</si>
  <si>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合計</t>
    <rPh sb="0" eb="2">
      <t xml:space="preserve">ゴウケイ </t>
    </rPh>
    <phoneticPr fontId="1"/>
  </si>
  <si>
    <t>報告日</t>
    <rPh sb="0" eb="3">
      <t xml:space="preserve">ホウコクビ </t>
    </rPh>
    <phoneticPr fontId="1"/>
  </si>
  <si>
    <t>2023年</t>
    <rPh sb="4" eb="5">
      <t xml:space="preserve">ネン </t>
    </rPh>
    <phoneticPr fontId="1"/>
  </si>
  <si>
    <t>年</t>
    <rPh sb="0" eb="1">
      <t xml:space="preserve">ネン </t>
    </rPh>
    <phoneticPr fontId="1"/>
  </si>
  <si>
    <t>月</t>
    <rPh sb="0" eb="1">
      <t xml:space="preserve">ツキ </t>
    </rPh>
    <phoneticPr fontId="1"/>
  </si>
  <si>
    <t>2020年</t>
    <rPh sb="4" eb="5">
      <t xml:space="preserve">ネン </t>
    </rPh>
    <phoneticPr fontId="1"/>
  </si>
  <si>
    <t>2021年</t>
    <rPh sb="4" eb="5">
      <t xml:space="preserve">ネン </t>
    </rPh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</si>
  <si>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</si>
  <si>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インフルエンザ感染者数</t>
    <rPh sb="7" eb="11">
      <t xml:space="preserve">カンセンシャスウ </t>
    </rPh>
    <phoneticPr fontId="1"/>
  </si>
  <si>
    <t>n/a</t>
    <phoneticPr fontId="1"/>
  </si>
  <si>
    <t>n/a: Not Available</t>
    <phoneticPr fontId="1"/>
  </si>
  <si>
    <t>新型コロナ報告日別感染者数</t>
    <rPh sb="0" eb="2">
      <t xml:space="preserve">シンガタコロナ </t>
    </rPh>
    <rPh sb="5" eb="7">
      <t>ホウコク</t>
    </rPh>
    <rPh sb="7" eb="8">
      <t xml:space="preserve">ヒ </t>
    </rPh>
    <rPh sb="8" eb="9">
      <t xml:space="preserve">ベツ </t>
    </rPh>
    <rPh sb="9" eb="13">
      <t xml:space="preserve">カンセンシャスウ </t>
    </rPh>
    <phoneticPr fontId="1"/>
  </si>
  <si>
    <t>新型コロナ診断確定月別感染者数</t>
    <rPh sb="0" eb="2">
      <t xml:space="preserve">シンガタコロナ </t>
    </rPh>
    <rPh sb="5" eb="9">
      <t xml:space="preserve">シンダンカクテイベツ </t>
    </rPh>
    <rPh sb="9" eb="10">
      <t xml:space="preserve">ツキ </t>
    </rPh>
    <rPh sb="10" eb="11">
      <t xml:space="preserve">ベツ </t>
    </rPh>
    <rPh sb="11" eb="15">
      <t xml:space="preserve">カンセンシャスウ </t>
    </rPh>
    <phoneticPr fontId="1"/>
  </si>
  <si>
    <t>5月</t>
  </si>
  <si>
    <t>全国の感染者数</t>
    <rPh sb="0" eb="2">
      <t xml:space="preserve">ゼンコクノ </t>
    </rPh>
    <rPh sb="3" eb="7">
      <t xml:space="preserve">カンセンシャスウ </t>
    </rPh>
    <phoneticPr fontId="1"/>
  </si>
  <si>
    <t>人(推計値)</t>
    <rPh sb="0" eb="1">
      <t xml:space="preserve">ニン </t>
    </rPh>
    <rPh sb="2" eb="5">
      <t xml:space="preserve">スイケイチ </t>
    </rPh>
    <phoneticPr fontId="1"/>
  </si>
  <si>
    <t>※ 数値は、JAMDAS（日本臨床実態調査）をベースとした国内患者数に関する推計値</t>
    <rPh sb="2" eb="4">
      <t>スウチハ</t>
    </rPh>
    <phoneticPr fontId="1"/>
  </si>
  <si>
    <t>東京</t>
    <rPh sb="0" eb="2">
      <t xml:space="preserve">トウキョウ </t>
    </rPh>
    <phoneticPr fontId="1"/>
  </si>
  <si>
    <t>※国内約4,100医療機関（2022年12月時点）由来の臨床データに基づくデータベースで、検査結果等も含んだ前々日までの臨床データをリアルタイムに反映</t>
    <phoneticPr fontId="1"/>
  </si>
  <si>
    <t>北海道・東北</t>
    <rPh sb="0" eb="1">
      <t>ホッカイドウ</t>
    </rPh>
    <phoneticPr fontId="1"/>
  </si>
  <si>
    <t>※医療機関を受診していない感染者は推計結果に含まれません。</t>
    <phoneticPr fontId="1"/>
  </si>
  <si>
    <r>
      <t>★ 全国の感染者数が、</t>
    </r>
    <r>
      <rPr>
        <b/>
        <sz val="12"/>
        <color rgb="FFFF0000"/>
        <rFont val="游明朝"/>
        <family val="1"/>
        <charset val="128"/>
      </rPr>
      <t>1万人を超えている場合には、感染に注意が必要</t>
    </r>
    <r>
      <rPr>
        <b/>
        <sz val="12"/>
        <color theme="1"/>
        <rFont val="游明朝"/>
        <family val="1"/>
        <charset val="128"/>
      </rPr>
      <t>です。</t>
    </r>
    <rPh sb="2" eb="4">
      <t xml:space="preserve">ゼンコクノカンセンシャ </t>
    </rPh>
    <rPh sb="8" eb="9">
      <t xml:space="preserve">スウガ </t>
    </rPh>
    <rPh sb="12" eb="14">
      <t xml:space="preserve">マンニン </t>
    </rPh>
    <rPh sb="15" eb="16">
      <t xml:space="preserve">コエテイルバアイニハ </t>
    </rPh>
    <rPh sb="25" eb="27">
      <t xml:space="preserve">カンセンガ </t>
    </rPh>
    <rPh sb="28" eb="30">
      <t xml:space="preserve">チュウイガ </t>
    </rPh>
    <rPh sb="31" eb="33">
      <t xml:space="preserve">ヒツヨウデス。 </t>
    </rPh>
    <phoneticPr fontId="1"/>
  </si>
  <si>
    <r>
      <t>★ 感染力の強い、新たな変異株(XBB 1.16)　の感染に注意。従来の症状に加えて</t>
    </r>
    <r>
      <rPr>
        <b/>
        <sz val="12"/>
        <color rgb="FFFF0000"/>
        <rFont val="游明朝"/>
        <family val="1"/>
        <charset val="128"/>
      </rPr>
      <t>「結膜炎」</t>
    </r>
    <r>
      <rPr>
        <b/>
        <sz val="12"/>
        <color theme="1"/>
        <rFont val="游明朝"/>
        <family val="1"/>
        <charset val="128"/>
      </rPr>
      <t>が見られます。</t>
    </r>
    <rPh sb="2" eb="5">
      <t xml:space="preserve">カンセンリョクノ </t>
    </rPh>
    <rPh sb="6" eb="7">
      <t xml:space="preserve">ツヨイ </t>
    </rPh>
    <rPh sb="9" eb="10">
      <t xml:space="preserve">アラタナ </t>
    </rPh>
    <rPh sb="12" eb="15">
      <t xml:space="preserve">ヘンイカブ </t>
    </rPh>
    <rPh sb="27" eb="29">
      <t xml:space="preserve">カンセンガ </t>
    </rPh>
    <rPh sb="30" eb="32">
      <t xml:space="preserve">チュウイ </t>
    </rPh>
    <rPh sb="33" eb="35">
      <t xml:space="preserve">ジュウライノ </t>
    </rPh>
    <rPh sb="36" eb="38">
      <t xml:space="preserve">ショウジョウニクワエテ </t>
    </rPh>
    <rPh sb="43" eb="44">
      <t>ケツマクエ</t>
    </rPh>
    <rPh sb="48" eb="49">
      <t xml:space="preserve">ミラレマス。 </t>
    </rPh>
    <phoneticPr fontId="1"/>
  </si>
  <si>
    <t>国内の感染状況について</t>
    <rPh sb="0" eb="2">
      <t xml:space="preserve">コクナイノ </t>
    </rPh>
    <rPh sb="3" eb="7">
      <t xml:space="preserve">カンセンジョウキョウニツイテ </t>
    </rPh>
    <phoneticPr fontId="1"/>
  </si>
  <si>
    <t>6月</t>
  </si>
  <si>
    <t>新型コロナ感染者数(法人教職員)</t>
    <rPh sb="0" eb="2">
      <t xml:space="preserve">シンガタコロナ </t>
    </rPh>
    <rPh sb="5" eb="9">
      <t xml:space="preserve">カンセンシャスウ </t>
    </rPh>
    <rPh sb="10" eb="12">
      <t xml:space="preserve">ホウジン </t>
    </rPh>
    <rPh sb="12" eb="15">
      <t xml:space="preserve">キョウショクイン </t>
    </rPh>
    <phoneticPr fontId="1"/>
  </si>
  <si>
    <t>新型コロナ感染者数</t>
  </si>
  <si>
    <t>大学・短大</t>
    <rPh sb="0" eb="2">
      <t xml:space="preserve">ダイガク </t>
    </rPh>
    <rPh sb="3" eb="5">
      <t xml:space="preserve">タンダイ </t>
    </rPh>
    <phoneticPr fontId="1"/>
  </si>
  <si>
    <t>附属高校</t>
    <rPh sb="0" eb="1">
      <t xml:space="preserve">フゾクコウコウ </t>
    </rPh>
    <phoneticPr fontId="1"/>
  </si>
  <si>
    <t>附属幼稚園</t>
    <rPh sb="0" eb="5">
      <t xml:space="preserve">フゾクヨウチエン </t>
    </rPh>
    <phoneticPr fontId="1"/>
  </si>
  <si>
    <t>附属高校</t>
    <rPh sb="0" eb="4">
      <t xml:space="preserve">フゾクコウコウ </t>
    </rPh>
    <phoneticPr fontId="1"/>
  </si>
  <si>
    <t>専任教員</t>
    <rPh sb="0" eb="4">
      <t xml:space="preserve">センニンキョウイン </t>
    </rPh>
    <phoneticPr fontId="1"/>
  </si>
  <si>
    <t>非常勤講師</t>
    <rPh sb="0" eb="3">
      <t xml:space="preserve">ヒジョウキン </t>
    </rPh>
    <rPh sb="3" eb="5">
      <t xml:space="preserve">コウシ </t>
    </rPh>
    <phoneticPr fontId="1"/>
  </si>
  <si>
    <t>職員</t>
    <rPh sb="0" eb="2">
      <t xml:space="preserve">ショクイン </t>
    </rPh>
    <phoneticPr fontId="1"/>
  </si>
  <si>
    <t>教員</t>
    <rPh sb="1" eb="2">
      <t xml:space="preserve">ショクイン </t>
    </rPh>
    <phoneticPr fontId="1"/>
  </si>
  <si>
    <t>教員(非常勤)</t>
    <rPh sb="1" eb="2">
      <t xml:space="preserve">ショクイン </t>
    </rPh>
    <rPh sb="3" eb="6">
      <t xml:space="preserve">ヒジョウキン </t>
    </rPh>
    <phoneticPr fontId="1"/>
  </si>
  <si>
    <t>教職員</t>
    <rPh sb="0" eb="3">
      <t xml:space="preserve">キョウショクイン </t>
    </rPh>
    <phoneticPr fontId="1"/>
  </si>
  <si>
    <t>園児</t>
    <rPh sb="0" eb="2">
      <t xml:space="preserve">エンジ </t>
    </rPh>
    <phoneticPr fontId="1"/>
  </si>
  <si>
    <t>生徒</t>
    <rPh sb="0" eb="2">
      <t xml:space="preserve">セイト </t>
    </rPh>
    <phoneticPr fontId="1"/>
  </si>
  <si>
    <t>1月</t>
    <rPh sb="1" eb="2">
      <t xml:space="preserve">ガツ </t>
    </rPh>
    <phoneticPr fontId="1"/>
  </si>
  <si>
    <t>2月</t>
  </si>
  <si>
    <t>3月</t>
  </si>
  <si>
    <t>緩やかな増加傾向が見られます</t>
    <rPh sb="0" eb="1">
      <t xml:space="preserve">ユルヤカナ </t>
    </rPh>
    <rPh sb="4" eb="5">
      <t>ゾウカケイコ</t>
    </rPh>
    <rPh sb="9" eb="10">
      <t xml:space="preserve">ミラレノス </t>
    </rPh>
    <phoneticPr fontId="1"/>
  </si>
  <si>
    <t>人(公表値)</t>
    <rPh sb="0" eb="1">
      <t xml:space="preserve">ニン </t>
    </rPh>
    <rPh sb="2" eb="4">
      <t xml:space="preserve">コウヒョウ </t>
    </rPh>
    <phoneticPr fontId="1"/>
  </si>
  <si>
    <t>5/8で全数報告終了</t>
    <rPh sb="4" eb="10">
      <t xml:space="preserve">ゼンスウホウコクシュウリョウ </t>
    </rPh>
    <phoneticPr fontId="1"/>
  </si>
  <si>
    <t>7月</t>
  </si>
  <si>
    <t>(23年5月7日以降のデータは、全国の感染者数のシートをご覧ください)</t>
    <rPh sb="3" eb="4">
      <t xml:space="preserve">ネン </t>
    </rPh>
    <rPh sb="5" eb="6">
      <t xml:space="preserve">ガツ </t>
    </rPh>
    <rPh sb="7" eb="8">
      <t xml:space="preserve">ニチ </t>
    </rPh>
    <rPh sb="8" eb="10">
      <t xml:space="preserve">イコウノ </t>
    </rPh>
    <rPh sb="16" eb="18">
      <t xml:space="preserve">ゼンコクノ </t>
    </rPh>
    <rPh sb="19" eb="22">
      <t xml:space="preserve">カンセンシャ </t>
    </rPh>
    <rPh sb="22" eb="23">
      <t xml:space="preserve">スウ </t>
    </rPh>
    <phoneticPr fontId="1"/>
  </si>
  <si>
    <t>感染者が急増しています。感染第9波が来ています。感染対策を見直して下さい。公共交通機関・学内でのマスク着用を</t>
    <rPh sb="0" eb="3">
      <t xml:space="preserve">カンセンシャ </t>
    </rPh>
    <rPh sb="4" eb="6">
      <t xml:space="preserve">キュウゾウ </t>
    </rPh>
    <rPh sb="12" eb="14">
      <t xml:space="preserve">カンセン </t>
    </rPh>
    <rPh sb="14" eb="15">
      <t xml:space="preserve">ダイ </t>
    </rPh>
    <rPh sb="16" eb="17">
      <t xml:space="preserve">ハ </t>
    </rPh>
    <rPh sb="18" eb="19">
      <t xml:space="preserve">キテイマス </t>
    </rPh>
    <rPh sb="24" eb="28">
      <t xml:space="preserve">カンセンタイサクヲ </t>
    </rPh>
    <rPh sb="29" eb="31">
      <t xml:space="preserve">ミナオシテクダサイ。 </t>
    </rPh>
    <rPh sb="37" eb="43">
      <t xml:space="preserve">コウキョウコウツウキカン </t>
    </rPh>
    <rPh sb="44" eb="46">
      <t xml:space="preserve">ガクナイ 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</si>
</sst>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6" formatCode="&quot;¥&quot;#,##0;[Red]&quot;¥&quot;\-#,##0"/>
    <numFmt numFmtId="176" formatCode="yyyy/m/d\(aaa\)"/>
    <numFmt numFmtId="177" formatCode="0.0%"/>
    <numFmt numFmtId="178" formatCode="yy/mm/dd\(aaa\)"/>
    <numFmt numFmtId="179" formatCode="h:mm;@"/>
    <numFmt numFmtId="180" formatCode="0_);[Red]\(0\)"/>
  </numFmts>
  <fonts count="13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  <font>
      <b/>
      <sz val="12"/>
      <color theme="1"/>
      <name val="游明朝"/>
      <family val="1"/>
      <charset val="128"/>
    </font>
    <font>
      <b/>
      <sz val="14"/>
      <color theme="1"/>
      <name val="游明朝"/>
      <family val="1"/>
      <charset val="128"/>
    </font>
    <font>
      <sz val="12"/>
      <color theme="1"/>
      <name val="游明朝"/>
      <family val="1"/>
      <charset val="128"/>
    </font>
    <font>
      <sz val="14"/>
      <color rgb="FFFF0000"/>
      <name val="游明朝"/>
      <family val="2"/>
      <charset val="128"/>
    </font>
    <font>
      <sz val="12"/>
      <color theme="0"/>
      <name val="游明朝"/>
      <family val="2"/>
      <charset val="128"/>
    </font>
    <font>
      <sz val="12"/>
      <color theme="0"/>
      <name val="游明朝 Regular"/>
      <charset val="128"/>
    </font>
    <font>
      <b/>
      <sz val="12"/>
      <color rgb="FFFF0000"/>
      <name val="游明朝"/>
      <family val="1"/>
      <charset val="128"/>
    </font>
    <font>
      <sz val="12"/>
      <color rgb="FFFF0000"/>
      <name val="游明朝"/>
      <family val="1"/>
      <charset val="128"/>
    </font>
    <font>
      <sz val="12"/>
      <name val="游明朝 Regular"/>
      <charset val="128"/>
    </font>
  </fonts>
  <fills count="9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FDFF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  <xf numFmtId="38" fontId="3" fillId="0" borderId="0" applyFont="0" applyFill="0" applyBorder="0" applyAlignment="0" applyProtection="0">
      <alignment vertical="center"/>
    </xf>
    <xf numFmtId="6" fontId="3" fillId="0" borderId="0" applyFont="0" applyFill="0" applyBorder="0" applyAlignment="0" applyProtection="0">
      <alignment vertical="center"/>
    </xf>
  </cellStyleXfs>
  <cellXfs count="7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7" fontId="0" fillId="0" borderId="2" xfId="1" applyNumberFormat="1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0" applyFont="1">
      <alignment vertical="center"/>
    </xf>
    <xf numFmtId="49" fontId="2" fillId="0" borderId="1" xfId="0" applyNumberFormat="1" applyFont="1" applyBorder="1" applyAlignment="1">
      <alignment horizontal="center" vertical="center"/>
    </xf>
    <xf numFmtId="176" fontId="4" fillId="0" borderId="0" xfId="0" applyNumberFormat="1" applyFont="1" applyAlignment="1">
      <alignment horizontal="center" vertical="center"/>
    </xf>
    <xf numFmtId="20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177" fontId="8" fillId="2" borderId="3" xfId="1" applyNumberFormat="1" applyFont="1" applyFill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177" fontId="8" fillId="2" borderId="2" xfId="1" applyNumberFormat="1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177" fontId="3" fillId="0" borderId="3" xfId="1" applyNumberFormat="1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6" fillId="4" borderId="4" xfId="0" applyFont="1" applyFill="1" applyBorder="1" applyAlignment="1">
      <alignment horizontal="center" vertical="center"/>
    </xf>
    <xf numFmtId="0" fontId="0" fillId="0" borderId="1" xfId="0" applyBorder="1">
      <alignment vertical="center"/>
    </xf>
    <xf numFmtId="0" fontId="0" fillId="5" borderId="1" xfId="0" applyFill="1" applyBorder="1" applyAlignment="1">
      <alignment horizontal="center" vertical="center"/>
    </xf>
    <xf numFmtId="38" fontId="4" fillId="0" borderId="0" xfId="2" applyFont="1">
      <alignment vertical="center"/>
    </xf>
    <xf numFmtId="176" fontId="0" fillId="0" borderId="0" xfId="0" applyNumberForma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0" applyFont="1">
      <alignment vertical="center"/>
    </xf>
    <xf numFmtId="20" fontId="0" fillId="0" borderId="0" xfId="0" applyNumberFormat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49" fontId="2" fillId="0" borderId="2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180" fontId="2" fillId="0" borderId="1" xfId="0" applyNumberFormat="1" applyFont="1" applyBorder="1" applyAlignment="1">
      <alignment horizontal="center" vertical="center"/>
    </xf>
    <xf numFmtId="180" fontId="0" fillId="0" borderId="1" xfId="0" applyNumberFormat="1" applyBorder="1">
      <alignment vertical="center"/>
    </xf>
    <xf numFmtId="180" fontId="0" fillId="0" borderId="1" xfId="0" applyNumberFormat="1" applyBorder="1" applyAlignment="1">
      <alignment horizontal="center" vertical="center"/>
    </xf>
    <xf numFmtId="180" fontId="6" fillId="0" borderId="1" xfId="0" applyNumberFormat="1" applyFont="1" applyBorder="1" applyAlignment="1">
      <alignment horizontal="center" vertical="center"/>
    </xf>
    <xf numFmtId="180" fontId="2" fillId="3" borderId="1" xfId="0" applyNumberFormat="1" applyFont="1" applyFill="1" applyBorder="1" applyAlignment="1">
      <alignment horizontal="center" vertical="center"/>
    </xf>
    <xf numFmtId="180" fontId="6" fillId="3" borderId="1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>
      <alignment vertical="center"/>
    </xf>
    <xf numFmtId="180" fontId="0" fillId="0" borderId="1" xfId="0" applyNumberFormat="1" applyBorder="1" applyAlignment="1">
      <alignment horizontal="right" vertical="center"/>
    </xf>
    <xf numFmtId="180" fontId="10" fillId="0" borderId="1" xfId="0" applyNumberFormat="1" applyFont="1" applyBorder="1" applyAlignment="1">
      <alignment horizontal="right" vertical="center"/>
    </xf>
    <xf numFmtId="38" fontId="6" fillId="0" borderId="1" xfId="2" applyFont="1" applyBorder="1">
      <alignment vertical="center"/>
    </xf>
    <xf numFmtId="178" fontId="6" fillId="0" borderId="1" xfId="0" applyNumberFormat="1" applyFont="1" applyBorder="1">
      <alignment vertical="center"/>
    </xf>
    <xf numFmtId="0" fontId="6" fillId="0" borderId="0" xfId="0" applyFont="1" applyAlignment="1">
      <alignment horizontal="left" vertical="center"/>
    </xf>
    <xf numFmtId="0" fontId="11" fillId="0" borderId="0" xfId="0" applyFont="1">
      <alignment vertical="center"/>
    </xf>
    <xf numFmtId="38" fontId="6" fillId="6" borderId="1" xfId="2" applyFont="1" applyFill="1" applyBorder="1">
      <alignment vertical="center"/>
    </xf>
    <xf numFmtId="38" fontId="10" fillId="7" borderId="1" xfId="2" applyFont="1" applyFill="1" applyBorder="1">
      <alignment vertical="center"/>
    </xf>
    <xf numFmtId="49" fontId="12" fillId="0" borderId="1" xfId="0" applyNumberFormat="1" applyFont="1" applyBorder="1" applyAlignment="1">
      <alignment horizontal="center" vertical="center"/>
    </xf>
    <xf numFmtId="180" fontId="0" fillId="5" borderId="1" xfId="0" applyNumberFormat="1" applyFill="1" applyBorder="1">
      <alignment vertical="center"/>
    </xf>
    <xf numFmtId="180" fontId="0" fillId="0" borderId="0" xfId="0" applyNumberFormat="1">
      <alignment vertical="center"/>
    </xf>
    <xf numFmtId="176" fontId="0" fillId="5" borderId="1" xfId="0" applyNumberFormat="1" applyFill="1" applyBorder="1" applyAlignment="1">
      <alignment horizontal="center" vertical="center"/>
    </xf>
    <xf numFmtId="6" fontId="0" fillId="0" borderId="1" xfId="3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180" fontId="4" fillId="8" borderId="1" xfId="0" applyNumberFormat="1" applyFont="1" applyFill="1" applyBorder="1">
      <alignment vertical="center"/>
    </xf>
    <xf numFmtId="0" fontId="4" fillId="8" borderId="1" xfId="0" applyFont="1" applyFill="1" applyBorder="1" applyAlignment="1">
      <alignment horizontal="center" vertical="center"/>
    </xf>
  </cellXfs>
  <cellStyles count="4">
    <cellStyle name="パーセント" xfId="1" builtinId="5"/>
    <cellStyle name="桁区切り" xfId="2" builtinId="6"/>
    <cellStyle name="通貨" xfId="3" builtinId="7"/>
    <cellStyle name="標準" xfId="0" builtinId="0"/>
  </cellStyles>
  <dxfs count="0"/>
  <tableStyles count="0" defaultTableStyle="TableStyleMedium2" defaultPivotStyle="PivotStyleLight16"/>
  <colors>
    <mruColors>
      <color rgb="FF00FD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dimension ref="A1:T129"/>
  <sheetViews>
    <sheetView tabSelected="1" topLeftCell="C15" zoomScale="110" zoomScaleNormal="110" workbookViewId="0">
      <selection activeCell="G85" sqref="G85"/>
    </sheetView>
  </sheetViews>
  <sheetFormatPr baseColWidth="10" defaultRowHeight="20"/>
  <cols>
    <col min="1" max="1" width="14.140625" style="2" bestFit="1" customWidth="1"/>
    <col min="2" max="5" width="12" bestFit="1" customWidth="1"/>
    <col min="6" max="6" width="13" bestFit="1" customWidth="1"/>
    <col min="7" max="7" width="14.140625" bestFit="1" customWidth="1"/>
    <col min="8" max="8" width="13" bestFit="1" customWidth="1"/>
    <col min="9" max="10" width="12" bestFit="1" customWidth="1"/>
    <col min="11" max="11" width="13.28515625" bestFit="1" customWidth="1"/>
  </cols>
  <sheetData>
    <row r="1" spans="1:11">
      <c r="A1" s="10" t="s">
        <v>34</v>
      </c>
      <c r="C1" s="35" t="s">
        <v>58</v>
      </c>
    </row>
    <row r="2" spans="1:11">
      <c r="A2" s="10" t="s">
        <v>57</v>
      </c>
      <c r="C2" s="35"/>
    </row>
    <row r="3" spans="1:11">
      <c r="A3" s="12"/>
      <c r="B3" s="54">
        <v>45116</v>
      </c>
      <c r="C3" s="54">
        <v>45117</v>
      </c>
      <c r="D3" s="54">
        <v>45118</v>
      </c>
      <c r="E3" s="54">
        <v>45119</v>
      </c>
      <c r="F3" s="54">
        <v>45120</v>
      </c>
      <c r="G3" s="54">
        <v>45121</v>
      </c>
      <c r="H3" s="54">
        <v>45122</v>
      </c>
    </row>
    <row r="4" spans="1:11">
      <c r="A4" s="12" t="s">
        <v>25</v>
      </c>
      <c r="B4" s="53">
        <v>64180</v>
      </c>
      <c r="C4" s="53">
        <v>65796</v>
      </c>
      <c r="D4" s="53">
        <v>67409</v>
      </c>
      <c r="E4" s="53">
        <v>69147</v>
      </c>
      <c r="F4" s="58">
        <v>71223</v>
      </c>
      <c r="G4" s="53">
        <v>72381</v>
      </c>
      <c r="H4" s="53">
        <v>74382</v>
      </c>
      <c r="I4" s="13" t="s">
        <v>26</v>
      </c>
      <c r="J4" s="6" t="s">
        <v>27</v>
      </c>
      <c r="K4" s="6"/>
    </row>
    <row r="5" spans="1:11">
      <c r="A5" s="12" t="s">
        <v>28</v>
      </c>
      <c r="B5" s="53">
        <v>8403</v>
      </c>
      <c r="C5" s="53">
        <v>8246</v>
      </c>
      <c r="D5" s="53">
        <v>8116</v>
      </c>
      <c r="E5" s="53">
        <v>8151</v>
      </c>
      <c r="F5" s="53">
        <v>8245</v>
      </c>
      <c r="G5" s="53">
        <v>8202</v>
      </c>
      <c r="H5" s="53">
        <v>8279</v>
      </c>
      <c r="I5" s="13" t="s">
        <v>26</v>
      </c>
      <c r="J5" s="6" t="s">
        <v>29</v>
      </c>
    </row>
    <row r="6" spans="1:11">
      <c r="A6" s="12" t="s">
        <v>30</v>
      </c>
      <c r="B6" s="53">
        <v>3598</v>
      </c>
      <c r="C6" s="53">
        <v>4160</v>
      </c>
      <c r="D6" s="53">
        <v>4389</v>
      </c>
      <c r="E6" s="53">
        <v>4774</v>
      </c>
      <c r="F6" s="53">
        <v>5087</v>
      </c>
      <c r="G6" s="53">
        <v>5037</v>
      </c>
      <c r="H6" s="53">
        <v>5243</v>
      </c>
      <c r="I6" s="13" t="s">
        <v>26</v>
      </c>
      <c r="J6" s="6" t="s">
        <v>31</v>
      </c>
      <c r="K6" s="6"/>
    </row>
    <row r="7" spans="1:11" s="11" customFormat="1"/>
    <row r="8" spans="1:11" s="11" customFormat="1">
      <c r="A8" s="12"/>
      <c r="B8" s="54">
        <v>45123</v>
      </c>
      <c r="C8" s="54">
        <v>45124</v>
      </c>
      <c r="D8" s="54">
        <v>45125</v>
      </c>
      <c r="E8" s="54">
        <v>45126</v>
      </c>
      <c r="F8" s="54">
        <v>45127</v>
      </c>
      <c r="G8" s="54">
        <v>45128</v>
      </c>
      <c r="H8" s="54">
        <v>45129</v>
      </c>
    </row>
    <row r="9" spans="1:11" s="11" customFormat="1">
      <c r="A9" s="12" t="s">
        <v>25</v>
      </c>
      <c r="B9" s="53">
        <v>74559</v>
      </c>
      <c r="C9" s="53">
        <v>63110</v>
      </c>
      <c r="D9" s="53">
        <v>76471</v>
      </c>
      <c r="E9" s="58">
        <v>81523</v>
      </c>
      <c r="F9" s="53">
        <v>87558</v>
      </c>
      <c r="G9" s="58">
        <v>92384</v>
      </c>
      <c r="H9" s="53">
        <v>95870</v>
      </c>
    </row>
    <row r="10" spans="1:11" s="11" customFormat="1">
      <c r="A10" s="12" t="s">
        <v>28</v>
      </c>
      <c r="B10" s="53">
        <v>8204</v>
      </c>
      <c r="C10" s="53">
        <v>6545</v>
      </c>
      <c r="D10" s="53">
        <v>6625</v>
      </c>
      <c r="E10" s="53">
        <v>8275</v>
      </c>
      <c r="F10" s="53">
        <v>9089</v>
      </c>
      <c r="G10" s="53">
        <v>9393</v>
      </c>
      <c r="H10" s="53">
        <v>9754</v>
      </c>
    </row>
    <row r="11" spans="1:11" s="11" customFormat="1">
      <c r="A11" s="12" t="s">
        <v>30</v>
      </c>
      <c r="B11" s="53">
        <v>5216</v>
      </c>
      <c r="C11" s="53">
        <v>4792</v>
      </c>
      <c r="D11" s="53">
        <v>5307</v>
      </c>
      <c r="E11" s="53">
        <v>5556</v>
      </c>
      <c r="F11" s="53">
        <v>6198</v>
      </c>
      <c r="G11" s="53">
        <v>7036</v>
      </c>
      <c r="H11" s="53">
        <v>6976</v>
      </c>
    </row>
    <row r="12" spans="1:11" s="11" customFormat="1"/>
    <row r="13" spans="1:11" s="11" customFormat="1">
      <c r="A13" s="12"/>
      <c r="B13" s="54">
        <v>45130</v>
      </c>
      <c r="C13" s="54">
        <v>45131</v>
      </c>
      <c r="D13" s="54">
        <v>45132</v>
      </c>
      <c r="E13" s="54">
        <v>45133</v>
      </c>
      <c r="F13" s="54">
        <v>45134</v>
      </c>
      <c r="G13" s="54">
        <v>45135</v>
      </c>
      <c r="H13" s="54">
        <v>45136</v>
      </c>
    </row>
    <row r="14" spans="1:11" s="11" customFormat="1">
      <c r="A14" s="12" t="s">
        <v>25</v>
      </c>
      <c r="B14" s="53">
        <v>96619</v>
      </c>
      <c r="C14" s="53"/>
      <c r="D14" s="53"/>
      <c r="E14" s="53"/>
      <c r="F14" s="53"/>
      <c r="G14" s="53"/>
      <c r="H14" s="53"/>
    </row>
    <row r="15" spans="1:11" s="11" customFormat="1">
      <c r="A15" s="12" t="s">
        <v>28</v>
      </c>
      <c r="B15" s="53">
        <v>9869</v>
      </c>
      <c r="C15" s="53"/>
      <c r="D15" s="53"/>
      <c r="E15" s="53"/>
      <c r="F15" s="53"/>
      <c r="G15" s="53"/>
      <c r="H15" s="53"/>
    </row>
    <row r="16" spans="1:11" s="11" customFormat="1">
      <c r="A16" s="12" t="s">
        <v>30</v>
      </c>
      <c r="B16" s="53">
        <v>7014</v>
      </c>
      <c r="C16" s="53"/>
      <c r="D16" s="53"/>
      <c r="E16" s="53"/>
      <c r="F16" s="53"/>
      <c r="G16" s="53"/>
      <c r="H16" s="53"/>
    </row>
    <row r="17" spans="1:20" s="6" customFormat="1">
      <c r="A17" s="13"/>
      <c r="B17" s="32"/>
    </row>
    <row r="18" spans="1:20" s="6" customFormat="1">
      <c r="A18" s="13"/>
      <c r="B18" s="32" t="s">
        <v>32</v>
      </c>
    </row>
    <row r="19" spans="1:20" s="6" customFormat="1">
      <c r="A19" s="13"/>
      <c r="B19" s="32" t="s">
        <v>33</v>
      </c>
    </row>
    <row r="20" spans="1:20" s="6" customFormat="1">
      <c r="B20" s="32"/>
    </row>
    <row r="21" spans="1:20" s="11" customFormat="1" ht="24">
      <c r="A21" s="14" t="s">
        <v>18</v>
      </c>
      <c r="G21" s="6" t="s">
        <v>8</v>
      </c>
      <c r="H21" s="8">
        <v>45132</v>
      </c>
      <c r="I21" s="9">
        <v>0.25</v>
      </c>
      <c r="K21" s="14" t="s">
        <v>19</v>
      </c>
    </row>
    <row r="22" spans="1:20">
      <c r="B22" s="21" t="s">
        <v>14</v>
      </c>
      <c r="C22" s="1" t="s">
        <v>0</v>
      </c>
      <c r="D22" s="5" t="s">
        <v>1</v>
      </c>
      <c r="E22" s="1" t="s">
        <v>2</v>
      </c>
      <c r="F22" s="18" t="s">
        <v>3</v>
      </c>
      <c r="G22" s="5" t="s">
        <v>4</v>
      </c>
      <c r="H22" s="17" t="s">
        <v>5</v>
      </c>
      <c r="I22" s="5" t="s">
        <v>6</v>
      </c>
      <c r="L22" s="21" t="s">
        <v>14</v>
      </c>
      <c r="M22" s="1" t="s">
        <v>0</v>
      </c>
      <c r="N22" s="5" t="s">
        <v>1</v>
      </c>
      <c r="O22" s="1" t="s">
        <v>2</v>
      </c>
      <c r="P22" s="18" t="s">
        <v>3</v>
      </c>
      <c r="Q22" s="5" t="s">
        <v>4</v>
      </c>
      <c r="R22" s="7" t="s">
        <v>5</v>
      </c>
      <c r="S22" s="5" t="s">
        <v>6</v>
      </c>
    </row>
    <row r="23" spans="1:20">
      <c r="B23" s="21" t="s">
        <v>16</v>
      </c>
      <c r="C23" s="1">
        <v>0</v>
      </c>
      <c r="D23" s="5">
        <v>1</v>
      </c>
      <c r="E23" s="1">
        <v>1</v>
      </c>
      <c r="F23" s="1">
        <v>0</v>
      </c>
      <c r="G23" s="1">
        <v>0</v>
      </c>
      <c r="H23" s="1">
        <v>0</v>
      </c>
      <c r="I23" s="5">
        <f>SUM(C23:H23)</f>
        <v>2</v>
      </c>
      <c r="L23" s="21" t="s">
        <v>16</v>
      </c>
      <c r="M23" s="1" t="s">
        <v>20</v>
      </c>
      <c r="N23" s="1" t="s">
        <v>20</v>
      </c>
      <c r="O23" s="1" t="s">
        <v>20</v>
      </c>
      <c r="P23" s="1" t="s">
        <v>20</v>
      </c>
      <c r="Q23" s="1" t="s">
        <v>20</v>
      </c>
      <c r="R23" s="1" t="s">
        <v>20</v>
      </c>
      <c r="S23" s="1" t="s">
        <v>20</v>
      </c>
    </row>
    <row r="24" spans="1:20">
      <c r="B24" s="21" t="s">
        <v>17</v>
      </c>
      <c r="C24" s="1">
        <v>0</v>
      </c>
      <c r="D24" s="5">
        <v>1</v>
      </c>
      <c r="E24" s="1">
        <v>1</v>
      </c>
      <c r="F24" s="1">
        <v>1</v>
      </c>
      <c r="G24" s="1">
        <v>1</v>
      </c>
      <c r="H24" s="1">
        <v>0</v>
      </c>
      <c r="I24" s="5">
        <f>SUM(C24:H24)</f>
        <v>4</v>
      </c>
      <c r="L24" s="21" t="s">
        <v>17</v>
      </c>
      <c r="M24" s="1" t="s">
        <v>20</v>
      </c>
      <c r="N24" s="1" t="s">
        <v>20</v>
      </c>
      <c r="O24" s="1" t="s">
        <v>20</v>
      </c>
      <c r="P24" s="1" t="s">
        <v>20</v>
      </c>
      <c r="Q24" s="1" t="s">
        <v>20</v>
      </c>
      <c r="R24" s="1" t="s">
        <v>20</v>
      </c>
      <c r="S24" s="1" t="s">
        <v>20</v>
      </c>
      <c r="T24" s="28" t="s">
        <v>21</v>
      </c>
    </row>
    <row r="25" spans="1:20">
      <c r="B25" s="21" t="s">
        <v>9</v>
      </c>
      <c r="C25" s="1">
        <v>44</v>
      </c>
      <c r="D25" s="5">
        <v>43</v>
      </c>
      <c r="E25" s="1">
        <v>48</v>
      </c>
      <c r="F25" s="1">
        <v>121</v>
      </c>
      <c r="G25" s="1">
        <v>47</v>
      </c>
      <c r="H25" s="1">
        <v>60</v>
      </c>
      <c r="I25" s="5">
        <f>SUM(C25:H25)</f>
        <v>363</v>
      </c>
      <c r="L25" s="21" t="s">
        <v>9</v>
      </c>
      <c r="M25" s="1">
        <v>2</v>
      </c>
      <c r="N25" s="5">
        <v>0</v>
      </c>
      <c r="O25" s="1">
        <v>1</v>
      </c>
      <c r="P25" s="1">
        <v>7</v>
      </c>
      <c r="Q25" s="1">
        <v>0</v>
      </c>
      <c r="R25" s="1">
        <v>1</v>
      </c>
      <c r="S25" s="5">
        <f>SUM(M25:R25)</f>
        <v>11</v>
      </c>
    </row>
    <row r="26" spans="1:20">
      <c r="B26" s="29" t="s">
        <v>13</v>
      </c>
      <c r="C26" s="26">
        <v>10</v>
      </c>
      <c r="D26" s="26">
        <v>20</v>
      </c>
      <c r="E26" s="25">
        <v>13</v>
      </c>
      <c r="F26" s="26">
        <v>43</v>
      </c>
      <c r="G26" s="25">
        <v>14</v>
      </c>
      <c r="H26" s="26">
        <v>14</v>
      </c>
      <c r="I26" s="25">
        <f>SUM(C26:H26)</f>
        <v>114</v>
      </c>
      <c r="L26" s="21" t="s">
        <v>13</v>
      </c>
      <c r="M26" s="12">
        <v>0</v>
      </c>
      <c r="N26" s="12">
        <v>0</v>
      </c>
      <c r="O26" s="5">
        <v>3</v>
      </c>
      <c r="P26" s="12">
        <v>3</v>
      </c>
      <c r="Q26" s="5">
        <v>1</v>
      </c>
      <c r="R26" s="12">
        <v>4</v>
      </c>
      <c r="S26" s="5">
        <f>SUM(M26:R26)</f>
        <v>11</v>
      </c>
    </row>
    <row r="27" spans="1:20">
      <c r="B27" s="22" t="s">
        <v>11</v>
      </c>
      <c r="C27" s="23">
        <f t="shared" ref="C27:I27" si="0">SUM(C23:C26)</f>
        <v>54</v>
      </c>
      <c r="D27" s="23">
        <f t="shared" si="0"/>
        <v>65</v>
      </c>
      <c r="E27" s="23">
        <f t="shared" si="0"/>
        <v>63</v>
      </c>
      <c r="F27" s="23">
        <f t="shared" si="0"/>
        <v>165</v>
      </c>
      <c r="G27" s="23">
        <f t="shared" si="0"/>
        <v>62</v>
      </c>
      <c r="H27" s="23">
        <f t="shared" si="0"/>
        <v>74</v>
      </c>
      <c r="I27" s="27">
        <f t="shared" si="0"/>
        <v>483</v>
      </c>
      <c r="L27" s="22" t="s">
        <v>11</v>
      </c>
      <c r="M27" s="23">
        <f>SUM(M23:M26)</f>
        <v>2</v>
      </c>
      <c r="N27" s="23">
        <f>SUM(N23:N26)</f>
        <v>0</v>
      </c>
      <c r="O27" s="23">
        <f>SUM(O23:O26)</f>
        <v>4</v>
      </c>
      <c r="P27" s="23">
        <f>SUM(P23:P26)</f>
        <v>10</v>
      </c>
      <c r="Q27" s="23">
        <v>1</v>
      </c>
      <c r="R27" s="23">
        <f>SUM(R23:R26)</f>
        <v>5</v>
      </c>
      <c r="S27" s="20">
        <f>SUM(S23:S26)</f>
        <v>22</v>
      </c>
    </row>
    <row r="28" spans="1:20">
      <c r="A28" s="4"/>
      <c r="B28" s="4" t="s">
        <v>10</v>
      </c>
      <c r="C28" s="3">
        <f>C27/247</f>
        <v>0.21862348178137653</v>
      </c>
      <c r="D28" s="3">
        <f>D27/303</f>
        <v>0.21452145214521451</v>
      </c>
      <c r="E28" s="3">
        <f>E27/324</f>
        <v>0.19444444444444445</v>
      </c>
      <c r="F28" s="19">
        <f>F27/545</f>
        <v>0.30275229357798167</v>
      </c>
      <c r="G28" s="3">
        <f>G27/300</f>
        <v>0.20666666666666667</v>
      </c>
      <c r="H28" s="16">
        <f>H27/183</f>
        <v>0.40437158469945356</v>
      </c>
      <c r="I28" s="3">
        <f>I27/1902</f>
        <v>0.25394321766561512</v>
      </c>
      <c r="L28" s="4" t="s">
        <v>10</v>
      </c>
      <c r="M28" s="3">
        <f>M27/247</f>
        <v>8.0971659919028341E-3</v>
      </c>
      <c r="N28" s="3">
        <f>N27/303</f>
        <v>0</v>
      </c>
      <c r="O28" s="3">
        <f>O27/324</f>
        <v>1.2345679012345678E-2</v>
      </c>
      <c r="P28" s="19">
        <f>P27/545</f>
        <v>1.834862385321101E-2</v>
      </c>
      <c r="Q28" s="3">
        <f>Q27/300</f>
        <v>3.3333333333333335E-3</v>
      </c>
      <c r="R28" s="24">
        <f>R27/183</f>
        <v>2.7322404371584699E-2</v>
      </c>
      <c r="S28" s="3">
        <f>S27/1902</f>
        <v>1.1566771819137749E-2</v>
      </c>
    </row>
    <row r="29" spans="1:20" s="11" customFormat="1">
      <c r="A29" s="10"/>
    </row>
    <row r="30" spans="1:20" s="6" customFormat="1" ht="24">
      <c r="A30" s="10" t="s">
        <v>23</v>
      </c>
      <c r="K30" s="14" t="s">
        <v>19</v>
      </c>
    </row>
    <row r="31" spans="1:20">
      <c r="A31" s="12" t="s">
        <v>14</v>
      </c>
      <c r="B31" s="5" t="s">
        <v>15</v>
      </c>
      <c r="C31" s="1" t="s">
        <v>0</v>
      </c>
      <c r="D31" s="5" t="s">
        <v>1</v>
      </c>
      <c r="E31" s="1" t="s">
        <v>2</v>
      </c>
      <c r="F31" s="18" t="s">
        <v>3</v>
      </c>
      <c r="G31" s="5" t="s">
        <v>4</v>
      </c>
      <c r="H31" s="59" t="s">
        <v>5</v>
      </c>
      <c r="I31" s="5" t="s">
        <v>6</v>
      </c>
      <c r="K31" s="12" t="s">
        <v>14</v>
      </c>
      <c r="L31" s="5" t="s">
        <v>15</v>
      </c>
      <c r="M31" s="1" t="s">
        <v>0</v>
      </c>
      <c r="N31" s="5" t="s">
        <v>1</v>
      </c>
      <c r="O31" s="1" t="s">
        <v>2</v>
      </c>
      <c r="P31" s="18" t="s">
        <v>3</v>
      </c>
      <c r="Q31" s="5" t="s">
        <v>4</v>
      </c>
      <c r="R31" s="7" t="s">
        <v>5</v>
      </c>
      <c r="S31" s="5" t="s">
        <v>6</v>
      </c>
    </row>
    <row r="32" spans="1:20">
      <c r="A32" s="5" t="s">
        <v>13</v>
      </c>
      <c r="B32" s="5" t="s">
        <v>7</v>
      </c>
      <c r="C32" s="12">
        <v>0</v>
      </c>
      <c r="D32" s="12">
        <v>2</v>
      </c>
      <c r="E32" s="12">
        <v>1</v>
      </c>
      <c r="F32" s="12">
        <v>0</v>
      </c>
      <c r="G32" s="12">
        <v>0</v>
      </c>
      <c r="H32" s="12">
        <v>2</v>
      </c>
      <c r="I32" s="5">
        <f>SUM(C32:H32)</f>
        <v>5</v>
      </c>
      <c r="K32" s="5" t="s">
        <v>13</v>
      </c>
      <c r="L32" s="5" t="s">
        <v>7</v>
      </c>
      <c r="M32" s="30"/>
      <c r="N32" s="30"/>
      <c r="O32" s="30"/>
      <c r="P32" s="30"/>
      <c r="Q32" s="30"/>
      <c r="R32" s="30"/>
      <c r="S32" s="5">
        <f>SUM(M32:R32)</f>
        <v>0</v>
      </c>
    </row>
    <row r="33" spans="1:19">
      <c r="A33" s="5" t="s">
        <v>13</v>
      </c>
      <c r="B33" s="5" t="s">
        <v>24</v>
      </c>
      <c r="C33" s="12">
        <v>0</v>
      </c>
      <c r="D33" s="12">
        <v>2</v>
      </c>
      <c r="E33" s="12">
        <v>0</v>
      </c>
      <c r="F33" s="12">
        <v>6</v>
      </c>
      <c r="G33" s="12">
        <v>2</v>
      </c>
      <c r="H33" s="12">
        <v>1</v>
      </c>
      <c r="I33" s="5">
        <f>SUM(C33:H33)</f>
        <v>11</v>
      </c>
      <c r="K33" s="5"/>
      <c r="L33" s="5" t="s">
        <v>24</v>
      </c>
      <c r="M33" s="30"/>
      <c r="N33" s="30"/>
      <c r="O33" s="5">
        <v>2</v>
      </c>
      <c r="P33" s="30"/>
      <c r="Q33" s="30"/>
      <c r="R33" s="30"/>
      <c r="S33" s="5">
        <f>SUM(M33:R33)</f>
        <v>2</v>
      </c>
    </row>
    <row r="34" spans="1:19">
      <c r="A34" s="5" t="s">
        <v>13</v>
      </c>
      <c r="B34" s="5" t="s">
        <v>35</v>
      </c>
      <c r="C34" s="12">
        <v>3</v>
      </c>
      <c r="D34" s="12">
        <v>1</v>
      </c>
      <c r="E34" s="12">
        <v>3</v>
      </c>
      <c r="F34" s="12">
        <v>4</v>
      </c>
      <c r="G34" s="12">
        <v>1</v>
      </c>
      <c r="H34" s="12">
        <v>2</v>
      </c>
      <c r="I34" s="5">
        <f>SUM(C34:H34)</f>
        <v>14</v>
      </c>
      <c r="K34" s="2"/>
      <c r="L34" s="2"/>
      <c r="M34" s="2"/>
      <c r="N34" s="2"/>
      <c r="O34" s="2"/>
      <c r="P34" s="2"/>
      <c r="Q34" s="2"/>
      <c r="R34" s="2"/>
      <c r="S34" s="2"/>
    </row>
    <row r="35" spans="1:19">
      <c r="A35" s="25" t="s">
        <v>13</v>
      </c>
      <c r="B35" s="25" t="s">
        <v>56</v>
      </c>
      <c r="C35" s="26">
        <v>2</v>
      </c>
      <c r="D35" s="26">
        <v>1</v>
      </c>
      <c r="E35" s="12">
        <v>0</v>
      </c>
      <c r="F35" s="71">
        <v>15</v>
      </c>
      <c r="G35" s="26">
        <v>2</v>
      </c>
      <c r="H35" s="12">
        <v>0</v>
      </c>
      <c r="I35" s="71">
        <f>SUM(C35:H35)</f>
        <v>20</v>
      </c>
      <c r="K35" s="2"/>
      <c r="L35" s="2"/>
      <c r="M35" s="2"/>
      <c r="N35" s="2"/>
      <c r="O35" s="2"/>
      <c r="P35" s="2"/>
      <c r="Q35" s="2"/>
      <c r="R35" s="2"/>
      <c r="S35" s="2"/>
    </row>
    <row r="37" spans="1:19" ht="24">
      <c r="A37" s="10" t="s">
        <v>22</v>
      </c>
      <c r="K37" s="14" t="s">
        <v>19</v>
      </c>
    </row>
    <row r="38" spans="1:19">
      <c r="A38" s="65" t="s">
        <v>12</v>
      </c>
      <c r="B38" s="66"/>
      <c r="C38" s="1" t="s">
        <v>0</v>
      </c>
      <c r="D38" s="5" t="s">
        <v>1</v>
      </c>
      <c r="E38" s="1" t="s">
        <v>2</v>
      </c>
      <c r="F38" s="1" t="s">
        <v>3</v>
      </c>
      <c r="G38" s="5" t="s">
        <v>4</v>
      </c>
      <c r="H38" s="7" t="s">
        <v>5</v>
      </c>
      <c r="I38" s="5" t="s">
        <v>6</v>
      </c>
      <c r="K38" s="64" t="s">
        <v>12</v>
      </c>
      <c r="L38" s="64"/>
      <c r="M38" s="1" t="s">
        <v>0</v>
      </c>
      <c r="N38" s="5" t="s">
        <v>1</v>
      </c>
      <c r="O38" s="1" t="s">
        <v>2</v>
      </c>
      <c r="P38" s="1" t="s">
        <v>3</v>
      </c>
      <c r="Q38" s="5" t="s">
        <v>4</v>
      </c>
      <c r="R38" s="7" t="s">
        <v>5</v>
      </c>
      <c r="S38" s="5" t="s">
        <v>6</v>
      </c>
    </row>
    <row r="39" spans="1:19" ht="24">
      <c r="A39" s="67">
        <v>45083</v>
      </c>
      <c r="B39" s="67"/>
      <c r="C39" s="12">
        <v>0</v>
      </c>
      <c r="D39" s="12">
        <v>0</v>
      </c>
      <c r="E39" s="5">
        <v>1</v>
      </c>
      <c r="F39" s="12">
        <v>0</v>
      </c>
      <c r="G39" s="12">
        <v>0</v>
      </c>
      <c r="H39" s="12">
        <v>0</v>
      </c>
      <c r="I39" s="5">
        <f t="shared" ref="I39:I44" si="1">SUM(C39:H39)</f>
        <v>1</v>
      </c>
      <c r="J39" s="15"/>
      <c r="K39" s="67">
        <v>45055</v>
      </c>
      <c r="L39" s="67"/>
      <c r="M39" s="12">
        <v>0</v>
      </c>
      <c r="N39" s="12">
        <v>0</v>
      </c>
      <c r="O39" s="5">
        <v>1</v>
      </c>
      <c r="P39" s="12">
        <v>0</v>
      </c>
      <c r="Q39" s="12">
        <v>0</v>
      </c>
      <c r="R39" s="12">
        <v>0</v>
      </c>
      <c r="S39" s="5">
        <f>SUM(M39:R39)</f>
        <v>1</v>
      </c>
    </row>
    <row r="40" spans="1:19" ht="24">
      <c r="A40" s="67">
        <v>45084</v>
      </c>
      <c r="B40" s="67"/>
      <c r="C40" s="12">
        <v>0</v>
      </c>
      <c r="D40" s="12">
        <v>0</v>
      </c>
      <c r="E40" s="12">
        <v>0</v>
      </c>
      <c r="F40" s="5">
        <v>1</v>
      </c>
      <c r="G40" s="12">
        <v>0</v>
      </c>
      <c r="H40" s="12">
        <v>0</v>
      </c>
      <c r="I40" s="5">
        <f t="shared" si="1"/>
        <v>1</v>
      </c>
      <c r="J40" s="15"/>
      <c r="K40" s="67">
        <v>45058</v>
      </c>
      <c r="L40" s="67"/>
      <c r="M40" s="12"/>
      <c r="N40" s="12"/>
      <c r="O40" s="5">
        <v>1</v>
      </c>
      <c r="P40" s="12"/>
      <c r="Q40" s="12"/>
      <c r="R40" s="12"/>
      <c r="S40" s="5">
        <f>SUM(M40:R40)</f>
        <v>1</v>
      </c>
    </row>
    <row r="41" spans="1:19" ht="24">
      <c r="A41" s="67">
        <v>45085</v>
      </c>
      <c r="B41" s="67"/>
      <c r="C41" s="12">
        <v>0</v>
      </c>
      <c r="D41" s="12">
        <v>0</v>
      </c>
      <c r="E41" s="12">
        <v>0</v>
      </c>
      <c r="F41" s="12">
        <v>0</v>
      </c>
      <c r="G41" s="12">
        <v>0</v>
      </c>
      <c r="H41" s="5">
        <v>2</v>
      </c>
      <c r="I41" s="5">
        <f t="shared" si="1"/>
        <v>2</v>
      </c>
      <c r="J41" s="15"/>
    </row>
    <row r="42" spans="1:19" ht="24">
      <c r="A42" s="67">
        <v>45086</v>
      </c>
      <c r="B42" s="67"/>
      <c r="C42" s="5">
        <v>1</v>
      </c>
      <c r="D42" s="12">
        <v>0</v>
      </c>
      <c r="E42" s="12">
        <v>0</v>
      </c>
      <c r="F42" s="12">
        <v>0</v>
      </c>
      <c r="G42" s="12">
        <v>0</v>
      </c>
      <c r="H42" s="12">
        <v>0</v>
      </c>
      <c r="I42" s="5">
        <f t="shared" si="1"/>
        <v>1</v>
      </c>
      <c r="J42" s="15"/>
    </row>
    <row r="43" spans="1:19" ht="24">
      <c r="A43" s="67">
        <v>45092</v>
      </c>
      <c r="B43" s="67"/>
      <c r="C43" s="12">
        <v>0</v>
      </c>
      <c r="D43" s="12">
        <v>0</v>
      </c>
      <c r="E43" s="5">
        <v>1</v>
      </c>
      <c r="F43" s="5">
        <v>1</v>
      </c>
      <c r="G43" s="12">
        <v>0</v>
      </c>
      <c r="H43" s="12">
        <v>0</v>
      </c>
      <c r="I43" s="5">
        <f t="shared" si="1"/>
        <v>2</v>
      </c>
      <c r="J43" s="15"/>
    </row>
    <row r="44" spans="1:19" ht="24">
      <c r="A44" s="67">
        <v>45097</v>
      </c>
      <c r="B44" s="67"/>
      <c r="C44" s="12">
        <v>0</v>
      </c>
      <c r="D44" s="12">
        <v>0</v>
      </c>
      <c r="E44" s="12">
        <v>0</v>
      </c>
      <c r="F44" s="5">
        <v>1</v>
      </c>
      <c r="G44" s="12">
        <v>0</v>
      </c>
      <c r="H44" s="12">
        <v>0</v>
      </c>
      <c r="I44" s="5">
        <f t="shared" si="1"/>
        <v>1</v>
      </c>
      <c r="J44" s="15"/>
      <c r="K44" s="33"/>
      <c r="L44" s="33"/>
      <c r="M44" s="34"/>
      <c r="N44" s="34"/>
      <c r="O44" s="2"/>
      <c r="P44" s="34"/>
      <c r="Q44" s="34"/>
      <c r="R44" s="34"/>
      <c r="S44" s="2"/>
    </row>
    <row r="45" spans="1:19" ht="24">
      <c r="A45" s="67">
        <v>45099</v>
      </c>
      <c r="B45" s="67"/>
      <c r="C45" s="12">
        <v>0</v>
      </c>
      <c r="D45" s="12">
        <v>0</v>
      </c>
      <c r="E45" s="12">
        <v>0</v>
      </c>
      <c r="F45" s="12">
        <v>0</v>
      </c>
      <c r="G45" s="5">
        <v>1</v>
      </c>
      <c r="H45" s="12">
        <v>0</v>
      </c>
      <c r="I45" s="5">
        <f t="shared" ref="I45:I52" si="2">SUM(C45:H45)</f>
        <v>1</v>
      </c>
      <c r="J45" s="15"/>
      <c r="K45" s="33"/>
      <c r="L45" s="33"/>
      <c r="M45" s="34"/>
      <c r="N45" s="34"/>
      <c r="O45" s="2"/>
      <c r="P45" s="34"/>
      <c r="Q45" s="34"/>
      <c r="R45" s="34"/>
      <c r="S45" s="2"/>
    </row>
    <row r="46" spans="1:19" ht="24">
      <c r="A46" s="67">
        <v>45101</v>
      </c>
      <c r="B46" s="67"/>
      <c r="C46" s="5">
        <v>1</v>
      </c>
      <c r="D46" s="12">
        <v>0</v>
      </c>
      <c r="E46" s="12">
        <v>0</v>
      </c>
      <c r="F46" s="12">
        <v>0</v>
      </c>
      <c r="G46" s="12">
        <v>0</v>
      </c>
      <c r="H46" s="12">
        <v>0</v>
      </c>
      <c r="I46" s="5">
        <f t="shared" si="2"/>
        <v>1</v>
      </c>
      <c r="J46" s="15"/>
      <c r="K46" s="33"/>
      <c r="L46" s="33"/>
      <c r="M46" s="34"/>
      <c r="N46" s="34"/>
      <c r="O46" s="2"/>
      <c r="P46" s="34"/>
      <c r="Q46" s="34"/>
      <c r="R46" s="34"/>
      <c r="S46" s="2"/>
    </row>
    <row r="47" spans="1:19" ht="24">
      <c r="A47" s="67">
        <v>45102</v>
      </c>
      <c r="B47" s="67"/>
      <c r="C47" s="12">
        <v>0</v>
      </c>
      <c r="D47" s="12">
        <v>0</v>
      </c>
      <c r="E47" s="5">
        <v>1</v>
      </c>
      <c r="F47" s="12">
        <v>0</v>
      </c>
      <c r="G47" s="12">
        <v>0</v>
      </c>
      <c r="H47" s="12">
        <v>0</v>
      </c>
      <c r="I47" s="5">
        <f t="shared" si="2"/>
        <v>1</v>
      </c>
      <c r="J47" s="15"/>
      <c r="K47" s="33"/>
      <c r="L47" s="33"/>
      <c r="M47" s="34"/>
      <c r="N47" s="34"/>
      <c r="O47" s="2"/>
      <c r="P47" s="34"/>
      <c r="Q47" s="34"/>
      <c r="R47" s="34"/>
      <c r="S47" s="2"/>
    </row>
    <row r="48" spans="1:19" ht="24">
      <c r="A48" s="67">
        <v>45103</v>
      </c>
      <c r="B48" s="67"/>
      <c r="C48" s="12">
        <v>0</v>
      </c>
      <c r="D48" s="12">
        <v>0</v>
      </c>
      <c r="E48" s="12">
        <v>0</v>
      </c>
      <c r="F48" s="5">
        <v>1</v>
      </c>
      <c r="G48" s="12">
        <v>0</v>
      </c>
      <c r="H48" s="12">
        <v>0</v>
      </c>
      <c r="I48" s="5">
        <f t="shared" si="2"/>
        <v>1</v>
      </c>
      <c r="J48" s="15"/>
      <c r="K48" s="33"/>
      <c r="L48" s="33"/>
      <c r="M48" s="34"/>
      <c r="N48" s="34"/>
      <c r="O48" s="2"/>
      <c r="P48" s="34"/>
      <c r="Q48" s="34"/>
      <c r="R48" s="34"/>
      <c r="S48" s="2"/>
    </row>
    <row r="49" spans="1:19" ht="24">
      <c r="A49" s="67">
        <v>45107</v>
      </c>
      <c r="B49" s="67"/>
      <c r="C49" s="12">
        <v>0</v>
      </c>
      <c r="D49" s="5">
        <v>1</v>
      </c>
      <c r="E49" s="12">
        <v>0</v>
      </c>
      <c r="F49" s="12">
        <v>0</v>
      </c>
      <c r="G49" s="12">
        <v>0</v>
      </c>
      <c r="H49" s="12">
        <v>0</v>
      </c>
      <c r="I49" s="5">
        <f t="shared" si="2"/>
        <v>1</v>
      </c>
      <c r="J49" s="15"/>
      <c r="K49" s="33"/>
      <c r="L49" s="33"/>
      <c r="M49" s="34"/>
      <c r="N49" s="34"/>
      <c r="O49" s="2"/>
      <c r="P49" s="34"/>
      <c r="Q49" s="34"/>
      <c r="R49" s="34"/>
      <c r="S49" s="2"/>
    </row>
    <row r="50" spans="1:19" ht="24">
      <c r="A50" s="62">
        <v>45110</v>
      </c>
      <c r="B50" s="62"/>
      <c r="C50" s="12">
        <v>0</v>
      </c>
      <c r="D50" s="12">
        <v>0</v>
      </c>
      <c r="E50" s="12">
        <v>0</v>
      </c>
      <c r="F50" s="31">
        <v>1</v>
      </c>
      <c r="G50" s="12">
        <v>0</v>
      </c>
      <c r="H50" s="12">
        <v>0</v>
      </c>
      <c r="I50" s="31">
        <f t="shared" si="2"/>
        <v>1</v>
      </c>
      <c r="J50" s="15"/>
      <c r="K50" s="33"/>
      <c r="L50" s="33"/>
      <c r="M50" s="34"/>
      <c r="N50" s="34"/>
      <c r="O50" s="2"/>
      <c r="P50" s="34"/>
      <c r="Q50" s="34"/>
      <c r="R50" s="34"/>
      <c r="S50" s="2"/>
    </row>
    <row r="51" spans="1:19" ht="24">
      <c r="A51" s="62">
        <v>45116</v>
      </c>
      <c r="B51" s="62"/>
      <c r="C51" s="12">
        <v>0</v>
      </c>
      <c r="D51" s="12">
        <v>0</v>
      </c>
      <c r="E51" s="12">
        <v>0</v>
      </c>
      <c r="F51" s="12">
        <v>0</v>
      </c>
      <c r="G51" s="31">
        <v>1</v>
      </c>
      <c r="H51" s="12">
        <v>0</v>
      </c>
      <c r="I51" s="31">
        <f t="shared" si="2"/>
        <v>1</v>
      </c>
      <c r="J51" s="15"/>
      <c r="K51" s="33"/>
      <c r="L51" s="33"/>
      <c r="M51" s="34"/>
      <c r="N51" s="34"/>
      <c r="O51" s="2"/>
      <c r="P51" s="34"/>
      <c r="Q51" s="34"/>
      <c r="R51" s="34"/>
      <c r="S51" s="2"/>
    </row>
    <row r="52" spans="1:19" ht="24">
      <c r="A52" s="62">
        <v>45117</v>
      </c>
      <c r="B52" s="62"/>
      <c r="C52" s="12">
        <v>0</v>
      </c>
      <c r="D52" s="31">
        <v>1</v>
      </c>
      <c r="E52" s="12">
        <v>0</v>
      </c>
      <c r="F52" s="31">
        <v>2</v>
      </c>
      <c r="G52" s="12">
        <v>0</v>
      </c>
      <c r="H52" s="12">
        <v>0</v>
      </c>
      <c r="I52" s="31">
        <f t="shared" si="2"/>
        <v>3</v>
      </c>
      <c r="J52" s="15"/>
      <c r="K52" s="33"/>
      <c r="L52" s="33"/>
      <c r="M52" s="34"/>
      <c r="N52" s="34"/>
      <c r="O52" s="2"/>
      <c r="P52" s="34"/>
      <c r="Q52" s="34"/>
      <c r="R52" s="34"/>
      <c r="S52" s="2"/>
    </row>
    <row r="53" spans="1:19" ht="24">
      <c r="A53" s="62">
        <v>45118</v>
      </c>
      <c r="B53" s="62"/>
      <c r="C53" s="12">
        <v>0</v>
      </c>
      <c r="D53" s="12">
        <v>0</v>
      </c>
      <c r="E53" s="12">
        <v>0</v>
      </c>
      <c r="F53" s="31">
        <v>1</v>
      </c>
      <c r="G53" s="12">
        <v>0</v>
      </c>
      <c r="H53" s="12">
        <v>0</v>
      </c>
      <c r="I53" s="31">
        <f t="shared" ref="I53" si="3">SUM(C53:H53)</f>
        <v>1</v>
      </c>
      <c r="J53" s="15"/>
      <c r="K53" s="33"/>
      <c r="L53" s="33"/>
      <c r="M53" s="34"/>
      <c r="N53" s="34"/>
      <c r="O53" s="2"/>
      <c r="P53" s="34"/>
      <c r="Q53" s="34"/>
      <c r="R53" s="34"/>
      <c r="S53" s="2"/>
    </row>
    <row r="54" spans="1:19" ht="24">
      <c r="A54" s="62">
        <v>45120</v>
      </c>
      <c r="B54" s="62"/>
      <c r="C54" s="12">
        <v>0</v>
      </c>
      <c r="D54" s="12">
        <v>0</v>
      </c>
      <c r="E54" s="12">
        <v>0</v>
      </c>
      <c r="F54" s="31">
        <v>1</v>
      </c>
      <c r="G54" s="12">
        <v>0</v>
      </c>
      <c r="H54" s="12">
        <v>0</v>
      </c>
      <c r="I54" s="31">
        <f t="shared" ref="I54:I58" si="4">SUM(C54:H54)</f>
        <v>1</v>
      </c>
      <c r="J54" s="15"/>
      <c r="K54" s="33"/>
      <c r="L54" s="33"/>
      <c r="M54" s="34"/>
      <c r="N54" s="34"/>
      <c r="O54" s="2"/>
      <c r="P54" s="34"/>
      <c r="Q54" s="34"/>
      <c r="R54" s="34"/>
      <c r="S54" s="2"/>
    </row>
    <row r="55" spans="1:19" ht="24">
      <c r="A55" s="62">
        <v>45123</v>
      </c>
      <c r="B55" s="62"/>
      <c r="C55" s="12">
        <v>0</v>
      </c>
      <c r="D55" s="12">
        <v>0</v>
      </c>
      <c r="E55" s="12">
        <v>0</v>
      </c>
      <c r="F55" s="31">
        <v>1</v>
      </c>
      <c r="G55" s="12">
        <v>0</v>
      </c>
      <c r="H55" s="12">
        <v>0</v>
      </c>
      <c r="I55" s="31">
        <f t="shared" si="4"/>
        <v>1</v>
      </c>
      <c r="J55" s="15"/>
      <c r="K55" s="33"/>
      <c r="L55" s="33"/>
      <c r="M55" s="34"/>
      <c r="N55" s="34"/>
      <c r="O55" s="2"/>
      <c r="P55" s="34"/>
      <c r="Q55" s="34"/>
      <c r="R55" s="34"/>
      <c r="S55" s="2"/>
    </row>
    <row r="56" spans="1:19" ht="24">
      <c r="A56" s="62">
        <v>45124</v>
      </c>
      <c r="B56" s="62"/>
      <c r="C56" s="12">
        <v>0</v>
      </c>
      <c r="D56" s="12">
        <v>0</v>
      </c>
      <c r="E56" s="12">
        <v>0</v>
      </c>
      <c r="F56" s="31">
        <v>2</v>
      </c>
      <c r="G56" s="12">
        <v>0</v>
      </c>
      <c r="H56" s="12">
        <v>0</v>
      </c>
      <c r="I56" s="31">
        <f t="shared" si="4"/>
        <v>2</v>
      </c>
      <c r="J56" s="15"/>
      <c r="K56" s="33"/>
      <c r="L56" s="33"/>
      <c r="M56" s="34"/>
      <c r="N56" s="34"/>
      <c r="O56" s="2"/>
      <c r="P56" s="34"/>
      <c r="Q56" s="34"/>
      <c r="R56" s="34"/>
      <c r="S56" s="2"/>
    </row>
    <row r="57" spans="1:19" ht="24">
      <c r="A57" s="62">
        <v>45125</v>
      </c>
      <c r="B57" s="62"/>
      <c r="C57" s="12">
        <v>0</v>
      </c>
      <c r="D57" s="12">
        <v>0</v>
      </c>
      <c r="E57" s="12">
        <v>0</v>
      </c>
      <c r="F57" s="31">
        <v>1</v>
      </c>
      <c r="G57" s="31">
        <v>1</v>
      </c>
      <c r="H57" s="12">
        <v>0</v>
      </c>
      <c r="I57" s="31">
        <f t="shared" si="4"/>
        <v>2</v>
      </c>
      <c r="J57" s="15"/>
      <c r="K57" s="33"/>
      <c r="L57" s="33"/>
      <c r="M57" s="34"/>
      <c r="N57" s="34"/>
      <c r="O57" s="2"/>
      <c r="P57" s="34"/>
      <c r="Q57" s="34"/>
      <c r="R57" s="34"/>
      <c r="S57" s="2"/>
    </row>
    <row r="58" spans="1:19" ht="24">
      <c r="A58" s="62">
        <v>45126</v>
      </c>
      <c r="B58" s="62"/>
      <c r="C58" s="31">
        <v>1</v>
      </c>
      <c r="D58" s="12">
        <v>0</v>
      </c>
      <c r="E58" s="12">
        <v>0</v>
      </c>
      <c r="F58" s="31">
        <v>2</v>
      </c>
      <c r="G58" s="12">
        <v>0</v>
      </c>
      <c r="H58" s="12">
        <v>0</v>
      </c>
      <c r="I58" s="31">
        <f t="shared" si="4"/>
        <v>3</v>
      </c>
      <c r="J58" s="15"/>
      <c r="K58" s="33"/>
      <c r="L58" s="33"/>
      <c r="M58" s="34"/>
      <c r="N58" s="34"/>
      <c r="O58" s="2"/>
      <c r="P58" s="34"/>
      <c r="Q58" s="34"/>
      <c r="R58" s="34"/>
      <c r="S58" s="2"/>
    </row>
    <row r="59" spans="1:19" ht="24">
      <c r="A59" s="62">
        <v>45127</v>
      </c>
      <c r="B59" s="62"/>
      <c r="C59" s="12">
        <v>0</v>
      </c>
      <c r="D59" s="12">
        <v>0</v>
      </c>
      <c r="E59" s="12">
        <v>0</v>
      </c>
      <c r="F59" s="31">
        <v>2</v>
      </c>
      <c r="G59" s="12">
        <v>0</v>
      </c>
      <c r="H59" s="12">
        <v>0</v>
      </c>
      <c r="I59" s="31">
        <f t="shared" ref="I59:I61" si="5">SUM(C59:H59)</f>
        <v>2</v>
      </c>
      <c r="J59" s="15"/>
      <c r="K59" s="33"/>
      <c r="L59" s="33"/>
      <c r="M59" s="34"/>
      <c r="N59" s="34"/>
      <c r="O59" s="2"/>
      <c r="P59" s="34"/>
      <c r="Q59" s="34"/>
      <c r="R59" s="34"/>
      <c r="S59" s="2"/>
    </row>
    <row r="60" spans="1:19" ht="24">
      <c r="A60" s="62">
        <v>45130</v>
      </c>
      <c r="B60" s="62"/>
      <c r="C60" s="31">
        <v>1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31">
        <f t="shared" si="5"/>
        <v>1</v>
      </c>
      <c r="J60" s="15"/>
      <c r="K60" s="33"/>
      <c r="L60" s="33"/>
      <c r="M60" s="34"/>
      <c r="N60" s="34"/>
      <c r="O60" s="2"/>
      <c r="P60" s="34"/>
      <c r="Q60" s="34"/>
      <c r="R60" s="34"/>
      <c r="S60" s="2"/>
    </row>
    <row r="61" spans="1:19" ht="24">
      <c r="A61" s="62">
        <v>45131</v>
      </c>
      <c r="B61" s="62"/>
      <c r="C61" s="12">
        <v>0</v>
      </c>
      <c r="D61" s="12">
        <v>0</v>
      </c>
      <c r="E61" s="12">
        <v>0</v>
      </c>
      <c r="F61" s="31">
        <v>2</v>
      </c>
      <c r="G61" s="12">
        <v>0</v>
      </c>
      <c r="H61" s="12">
        <v>0</v>
      </c>
      <c r="I61" s="31">
        <f t="shared" si="5"/>
        <v>2</v>
      </c>
      <c r="J61" s="15"/>
      <c r="K61" s="33"/>
      <c r="L61" s="33"/>
      <c r="M61" s="34"/>
      <c r="N61" s="34"/>
      <c r="O61" s="2"/>
      <c r="P61" s="34"/>
      <c r="Q61" s="34"/>
      <c r="R61" s="34"/>
      <c r="S61" s="2"/>
    </row>
    <row r="62" spans="1:19">
      <c r="G62" s="33"/>
      <c r="H62" s="36"/>
      <c r="K62" s="33"/>
      <c r="L62" s="33"/>
      <c r="M62" s="34"/>
      <c r="N62" s="34"/>
      <c r="O62" s="2"/>
      <c r="P62" s="34"/>
      <c r="Q62" s="34"/>
      <c r="R62" s="34"/>
      <c r="S62" s="2"/>
    </row>
    <row r="63" spans="1:19" ht="24">
      <c r="A63" s="14" t="s">
        <v>36</v>
      </c>
      <c r="B63" s="6"/>
      <c r="C63" s="6"/>
      <c r="D63" s="6"/>
      <c r="E63" s="6"/>
      <c r="F63" s="6" t="s">
        <v>8</v>
      </c>
      <c r="G63" s="8">
        <f>H21</f>
        <v>45132</v>
      </c>
      <c r="H63" s="37">
        <f>I21</f>
        <v>0.25</v>
      </c>
      <c r="I63" s="6"/>
      <c r="J63" s="6"/>
      <c r="K63" s="6" t="s">
        <v>37</v>
      </c>
      <c r="L63" s="6"/>
      <c r="M63" s="6"/>
      <c r="N63" s="6"/>
      <c r="O63" s="10" t="s">
        <v>19</v>
      </c>
      <c r="P63" s="6"/>
      <c r="Q63" s="6"/>
      <c r="R63" s="34"/>
      <c r="S63" s="2"/>
    </row>
    <row r="64" spans="1:19">
      <c r="A64" s="13"/>
      <c r="G64" s="33"/>
      <c r="H64" s="36"/>
      <c r="R64" s="34"/>
      <c r="S64" s="2"/>
    </row>
    <row r="65" spans="1:19">
      <c r="A65" s="63"/>
      <c r="B65" s="64" t="s">
        <v>38</v>
      </c>
      <c r="C65" s="64"/>
      <c r="D65" s="64"/>
      <c r="E65" s="64" t="s">
        <v>39</v>
      </c>
      <c r="F65" s="64"/>
      <c r="G65" s="64"/>
      <c r="H65" s="5" t="s">
        <v>40</v>
      </c>
      <c r="I65" s="64" t="s">
        <v>11</v>
      </c>
      <c r="K65" s="63"/>
      <c r="L65" s="38" t="s">
        <v>40</v>
      </c>
      <c r="M65" s="39" t="s">
        <v>41</v>
      </c>
      <c r="R65" s="34"/>
      <c r="S65" s="2"/>
    </row>
    <row r="66" spans="1:19" ht="21">
      <c r="A66" s="63"/>
      <c r="B66" s="40" t="s">
        <v>42</v>
      </c>
      <c r="C66" s="40" t="s">
        <v>43</v>
      </c>
      <c r="D66" s="40" t="s">
        <v>44</v>
      </c>
      <c r="E66" s="1" t="s">
        <v>45</v>
      </c>
      <c r="F66" s="1" t="s">
        <v>46</v>
      </c>
      <c r="G66" s="40" t="s">
        <v>44</v>
      </c>
      <c r="H66" s="41" t="s">
        <v>47</v>
      </c>
      <c r="I66" s="64"/>
      <c r="K66" s="63"/>
      <c r="L66" s="42" t="s">
        <v>48</v>
      </c>
      <c r="M66" s="43" t="s">
        <v>49</v>
      </c>
      <c r="R66" s="34"/>
      <c r="S66" s="2"/>
    </row>
    <row r="67" spans="1:19">
      <c r="A67" s="21" t="s">
        <v>16</v>
      </c>
      <c r="B67" s="44">
        <v>0</v>
      </c>
      <c r="C67" s="44">
        <v>0</v>
      </c>
      <c r="D67" s="44">
        <v>0</v>
      </c>
      <c r="E67" s="44">
        <v>0</v>
      </c>
      <c r="F67" s="44">
        <v>0</v>
      </c>
      <c r="G67" s="44">
        <v>0</v>
      </c>
      <c r="H67" s="44">
        <v>0</v>
      </c>
      <c r="I67" s="45">
        <f>SUM(B67:H67)</f>
        <v>0</v>
      </c>
      <c r="K67" s="21" t="s">
        <v>16</v>
      </c>
      <c r="L67" s="45">
        <v>0</v>
      </c>
      <c r="M67" s="45">
        <v>0</v>
      </c>
      <c r="R67" s="34"/>
      <c r="S67" s="2"/>
    </row>
    <row r="68" spans="1:19">
      <c r="A68" s="21" t="s">
        <v>17</v>
      </c>
      <c r="B68" s="44">
        <v>0</v>
      </c>
      <c r="C68" s="44">
        <v>0</v>
      </c>
      <c r="D68" s="44">
        <v>0</v>
      </c>
      <c r="E68" s="44">
        <v>0</v>
      </c>
      <c r="F68" s="44">
        <v>0</v>
      </c>
      <c r="G68" s="44">
        <v>0</v>
      </c>
      <c r="H68" s="44">
        <v>0</v>
      </c>
      <c r="I68" s="45">
        <f>SUM(B68:H68)</f>
        <v>0</v>
      </c>
      <c r="K68" s="21" t="s">
        <v>17</v>
      </c>
      <c r="L68" s="45">
        <v>0</v>
      </c>
      <c r="M68" s="45">
        <v>3</v>
      </c>
      <c r="R68" s="34"/>
      <c r="S68" s="2"/>
    </row>
    <row r="69" spans="1:19">
      <c r="A69" s="21" t="s">
        <v>9</v>
      </c>
      <c r="B69" s="44">
        <v>10</v>
      </c>
      <c r="C69" s="46">
        <v>1</v>
      </c>
      <c r="D69" s="44">
        <v>11</v>
      </c>
      <c r="E69" s="44">
        <v>6</v>
      </c>
      <c r="F69" s="44">
        <v>1</v>
      </c>
      <c r="G69" s="44">
        <v>0</v>
      </c>
      <c r="H69" s="46">
        <v>8</v>
      </c>
      <c r="I69" s="45">
        <f>SUM(B69:H69)</f>
        <v>37</v>
      </c>
      <c r="K69" s="21" t="s">
        <v>9</v>
      </c>
      <c r="L69" s="45">
        <v>47</v>
      </c>
      <c r="M69" s="45">
        <v>143</v>
      </c>
    </row>
    <row r="70" spans="1:19" s="6" customFormat="1">
      <c r="A70" s="21" t="s">
        <v>13</v>
      </c>
      <c r="B70" s="47">
        <v>3</v>
      </c>
      <c r="C70" s="47">
        <v>3</v>
      </c>
      <c r="D70" s="46">
        <v>6</v>
      </c>
      <c r="E70" s="47">
        <v>1</v>
      </c>
      <c r="F70" s="46">
        <v>0</v>
      </c>
      <c r="G70" s="47">
        <v>0</v>
      </c>
      <c r="H70" s="46">
        <v>1</v>
      </c>
      <c r="I70" s="45">
        <f>SUM(B70:H70)</f>
        <v>14</v>
      </c>
      <c r="J70"/>
      <c r="K70" s="21" t="s">
        <v>13</v>
      </c>
      <c r="L70" s="45">
        <v>3</v>
      </c>
      <c r="M70" s="45">
        <v>24</v>
      </c>
      <c r="N70"/>
      <c r="O70"/>
      <c r="P70"/>
      <c r="Q70"/>
    </row>
    <row r="71" spans="1:19">
      <c r="A71" s="22" t="s">
        <v>11</v>
      </c>
      <c r="B71" s="48">
        <f t="shared" ref="B71:I71" si="6">SUM(B67:B70)</f>
        <v>13</v>
      </c>
      <c r="C71" s="48">
        <f t="shared" si="6"/>
        <v>4</v>
      </c>
      <c r="D71" s="48">
        <f t="shared" si="6"/>
        <v>17</v>
      </c>
      <c r="E71" s="48">
        <f t="shared" si="6"/>
        <v>7</v>
      </c>
      <c r="F71" s="48">
        <f t="shared" si="6"/>
        <v>1</v>
      </c>
      <c r="G71" s="48">
        <f t="shared" si="6"/>
        <v>0</v>
      </c>
      <c r="H71" s="49">
        <f t="shared" si="6"/>
        <v>9</v>
      </c>
      <c r="I71" s="50">
        <f t="shared" si="6"/>
        <v>51</v>
      </c>
      <c r="K71" s="22" t="s">
        <v>11</v>
      </c>
      <c r="L71" s="45">
        <f>SUM(L67:L70)</f>
        <v>50</v>
      </c>
      <c r="M71" s="45">
        <f>SUM(M67:M70)</f>
        <v>170</v>
      </c>
    </row>
    <row r="72" spans="1:19">
      <c r="A72" s="13"/>
      <c r="G72" s="33"/>
      <c r="H72" s="36"/>
    </row>
    <row r="74" spans="1:19">
      <c r="A74" s="63" t="s">
        <v>13</v>
      </c>
      <c r="B74" s="64" t="s">
        <v>38</v>
      </c>
      <c r="C74" s="64"/>
      <c r="D74" s="64"/>
      <c r="E74" s="64" t="s">
        <v>39</v>
      </c>
      <c r="F74" s="64"/>
      <c r="G74" s="64"/>
      <c r="H74" s="5" t="s">
        <v>40</v>
      </c>
      <c r="I74" s="64" t="s">
        <v>11</v>
      </c>
      <c r="K74" s="63" t="s">
        <v>13</v>
      </c>
      <c r="L74" s="38" t="s">
        <v>40</v>
      </c>
      <c r="M74" s="39" t="s">
        <v>41</v>
      </c>
      <c r="O74" s="63" t="s">
        <v>13</v>
      </c>
      <c r="P74" s="38" t="s">
        <v>40</v>
      </c>
      <c r="Q74" s="39" t="s">
        <v>41</v>
      </c>
    </row>
    <row r="75" spans="1:19" ht="21">
      <c r="A75" s="63"/>
      <c r="B75" s="40" t="s">
        <v>42</v>
      </c>
      <c r="C75" s="40" t="s">
        <v>43</v>
      </c>
      <c r="D75" s="40" t="s">
        <v>44</v>
      </c>
      <c r="E75" s="1" t="s">
        <v>45</v>
      </c>
      <c r="F75" s="1" t="s">
        <v>46</v>
      </c>
      <c r="G75" s="40" t="s">
        <v>44</v>
      </c>
      <c r="H75" s="41" t="s">
        <v>47</v>
      </c>
      <c r="I75" s="64"/>
      <c r="K75" s="63"/>
      <c r="L75" s="42" t="s">
        <v>48</v>
      </c>
      <c r="M75" s="43" t="s">
        <v>49</v>
      </c>
      <c r="O75" s="63"/>
      <c r="P75" s="42" t="s">
        <v>48</v>
      </c>
      <c r="Q75" s="43" t="s">
        <v>49</v>
      </c>
    </row>
    <row r="76" spans="1:19">
      <c r="A76" s="5" t="s">
        <v>50</v>
      </c>
      <c r="B76" s="46">
        <v>3</v>
      </c>
      <c r="C76" s="46"/>
      <c r="D76" s="46">
        <v>4</v>
      </c>
      <c r="E76" s="46">
        <v>1</v>
      </c>
      <c r="F76" s="46"/>
      <c r="G76" s="46"/>
      <c r="H76" s="46"/>
      <c r="I76" s="45">
        <f t="shared" ref="I76:I82" si="7">SUM(B76:H76)</f>
        <v>8</v>
      </c>
      <c r="K76" s="5" t="s">
        <v>50</v>
      </c>
      <c r="L76" s="5">
        <v>1</v>
      </c>
      <c r="M76" s="51">
        <v>13</v>
      </c>
      <c r="O76" s="5" t="s">
        <v>50</v>
      </c>
      <c r="P76" s="5">
        <v>0</v>
      </c>
      <c r="Q76" s="51">
        <v>0</v>
      </c>
    </row>
    <row r="77" spans="1:19">
      <c r="A77" s="5" t="s">
        <v>51</v>
      </c>
      <c r="B77" s="46"/>
      <c r="C77" s="46"/>
      <c r="D77" s="46"/>
      <c r="E77" s="46"/>
      <c r="F77" s="46"/>
      <c r="G77" s="46"/>
      <c r="H77" s="46">
        <v>1</v>
      </c>
      <c r="I77" s="45">
        <f t="shared" si="7"/>
        <v>1</v>
      </c>
      <c r="K77" s="5" t="s">
        <v>51</v>
      </c>
      <c r="L77" s="5">
        <v>1</v>
      </c>
      <c r="M77" s="51">
        <v>2</v>
      </c>
      <c r="O77" s="5" t="s">
        <v>51</v>
      </c>
      <c r="P77" s="5">
        <v>0</v>
      </c>
      <c r="Q77" s="51">
        <v>0</v>
      </c>
    </row>
    <row r="78" spans="1:19">
      <c r="A78" s="5" t="s">
        <v>52</v>
      </c>
      <c r="B78" s="46"/>
      <c r="C78" s="46"/>
      <c r="D78" s="46"/>
      <c r="E78" s="46"/>
      <c r="F78" s="46"/>
      <c r="G78" s="46"/>
      <c r="H78" s="46"/>
      <c r="I78" s="45">
        <f t="shared" si="7"/>
        <v>0</v>
      </c>
      <c r="K78" s="5" t="s">
        <v>52</v>
      </c>
      <c r="L78" s="5">
        <v>0</v>
      </c>
      <c r="M78" s="51">
        <v>0</v>
      </c>
      <c r="O78" s="5" t="s">
        <v>52</v>
      </c>
      <c r="P78" s="5">
        <v>0</v>
      </c>
      <c r="Q78" s="51">
        <v>0</v>
      </c>
    </row>
    <row r="79" spans="1:19">
      <c r="A79" s="5" t="s">
        <v>7</v>
      </c>
      <c r="B79" s="46"/>
      <c r="C79" s="46">
        <v>2</v>
      </c>
      <c r="D79" s="46"/>
      <c r="E79" s="46"/>
      <c r="F79" s="46"/>
      <c r="G79" s="46"/>
      <c r="H79" s="46"/>
      <c r="I79" s="45">
        <f t="shared" si="7"/>
        <v>2</v>
      </c>
      <c r="K79" s="5" t="s">
        <v>7</v>
      </c>
      <c r="L79" s="5">
        <v>0</v>
      </c>
      <c r="M79" s="51">
        <v>0</v>
      </c>
      <c r="O79" s="5" t="s">
        <v>7</v>
      </c>
      <c r="P79" s="5">
        <v>0</v>
      </c>
      <c r="Q79" s="52">
        <v>17</v>
      </c>
    </row>
    <row r="80" spans="1:19">
      <c r="A80" s="5" t="s">
        <v>24</v>
      </c>
      <c r="B80" s="46"/>
      <c r="C80" s="46"/>
      <c r="D80" s="46">
        <v>1</v>
      </c>
      <c r="E80" s="46"/>
      <c r="F80" s="46"/>
      <c r="G80" s="46"/>
      <c r="H80" s="46"/>
      <c r="I80" s="45">
        <f t="shared" si="7"/>
        <v>1</v>
      </c>
      <c r="K80" s="5" t="s">
        <v>24</v>
      </c>
      <c r="L80" s="5">
        <v>0</v>
      </c>
      <c r="M80" s="51">
        <v>2</v>
      </c>
    </row>
    <row r="81" spans="1:13">
      <c r="A81" s="5" t="s">
        <v>35</v>
      </c>
      <c r="B81" s="30"/>
      <c r="C81" s="46">
        <v>1</v>
      </c>
      <c r="D81" s="30"/>
      <c r="E81" s="30"/>
      <c r="F81" s="30"/>
      <c r="G81" s="30"/>
      <c r="H81" s="30"/>
      <c r="I81" s="45">
        <f t="shared" si="7"/>
        <v>1</v>
      </c>
      <c r="K81" s="5" t="s">
        <v>35</v>
      </c>
      <c r="L81" s="5">
        <v>0</v>
      </c>
      <c r="M81" s="51">
        <v>2</v>
      </c>
    </row>
    <row r="82" spans="1:13">
      <c r="A82" s="31" t="s">
        <v>56</v>
      </c>
      <c r="B82" s="30"/>
      <c r="C82" s="30"/>
      <c r="D82" s="31">
        <v>1</v>
      </c>
      <c r="E82" s="30"/>
      <c r="F82" s="30"/>
      <c r="G82" s="30"/>
      <c r="H82" s="30"/>
      <c r="I82" s="60">
        <f t="shared" si="7"/>
        <v>1</v>
      </c>
      <c r="K82" s="31" t="s">
        <v>56</v>
      </c>
      <c r="L82" s="31">
        <v>1</v>
      </c>
      <c r="M82" s="70">
        <v>33</v>
      </c>
    </row>
    <row r="83" spans="1:13">
      <c r="A83"/>
      <c r="M83" s="61"/>
    </row>
    <row r="84" spans="1:13">
      <c r="A84"/>
    </row>
    <row r="85" spans="1:13">
      <c r="A85"/>
    </row>
    <row r="86" spans="1:13">
      <c r="A86"/>
    </row>
    <row r="87" spans="1:13">
      <c r="A87"/>
    </row>
    <row r="88" spans="1:13">
      <c r="A88"/>
    </row>
    <row r="89" spans="1:13">
      <c r="A89"/>
    </row>
    <row r="90" spans="1:13">
      <c r="A90"/>
    </row>
    <row r="91" spans="1:13">
      <c r="A91"/>
    </row>
    <row r="92" spans="1:13">
      <c r="A92"/>
    </row>
    <row r="93" spans="1:13">
      <c r="A93"/>
    </row>
    <row r="94" spans="1:13">
      <c r="A94"/>
    </row>
    <row r="95" spans="1:13">
      <c r="A95"/>
    </row>
    <row r="96" spans="1:13">
      <c r="A96"/>
    </row>
    <row r="97" spans="1:1">
      <c r="A97"/>
    </row>
    <row r="98" spans="1:1">
      <c r="A98"/>
    </row>
    <row r="99" spans="1:1">
      <c r="A99"/>
    </row>
    <row r="100" spans="1:1">
      <c r="A100"/>
    </row>
    <row r="101" spans="1:1">
      <c r="A101"/>
    </row>
    <row r="102" spans="1:1">
      <c r="A102"/>
    </row>
    <row r="103" spans="1:1">
      <c r="A103"/>
    </row>
    <row r="104" spans="1:1">
      <c r="A104"/>
    </row>
    <row r="105" spans="1:1">
      <c r="A105"/>
    </row>
    <row r="106" spans="1:1">
      <c r="A106"/>
    </row>
    <row r="107" spans="1:1">
      <c r="A107"/>
    </row>
    <row r="108" spans="1:1">
      <c r="A108"/>
    </row>
    <row r="109" spans="1:1">
      <c r="A109"/>
    </row>
    <row r="110" spans="1:1">
      <c r="A110"/>
    </row>
    <row r="111" spans="1:1">
      <c r="A111"/>
    </row>
    <row r="112" spans="1:1">
      <c r="A112"/>
    </row>
    <row r="113" spans="1:1">
      <c r="A113"/>
    </row>
    <row r="114" spans="1:1">
      <c r="A114"/>
    </row>
    <row r="115" spans="1:1">
      <c r="A115"/>
    </row>
    <row r="116" spans="1:1">
      <c r="A116"/>
    </row>
    <row r="117" spans="1:1">
      <c r="A117"/>
    </row>
    <row r="118" spans="1:1">
      <c r="A118"/>
    </row>
    <row r="119" spans="1:1">
      <c r="A119"/>
    </row>
    <row r="120" spans="1:1">
      <c r="A120"/>
    </row>
    <row r="121" spans="1:1">
      <c r="A121"/>
    </row>
    <row r="122" spans="1:1">
      <c r="A122"/>
    </row>
    <row r="123" spans="1:1">
      <c r="A123"/>
    </row>
    <row r="124" spans="1:1">
      <c r="A124"/>
    </row>
    <row r="125" spans="1:1">
      <c r="A125"/>
    </row>
    <row r="126" spans="1:1">
      <c r="A126"/>
    </row>
    <row r="127" spans="1:1">
      <c r="A127"/>
    </row>
    <row r="128" spans="1:1">
      <c r="A128"/>
    </row>
    <row r="129" spans="1:1">
      <c r="A129"/>
    </row>
  </sheetData>
  <mergeCells count="38">
    <mergeCell ref="A58:B58"/>
    <mergeCell ref="A59:B59"/>
    <mergeCell ref="A60:B60"/>
    <mergeCell ref="A61:B61"/>
    <mergeCell ref="A51:B51"/>
    <mergeCell ref="A52:B52"/>
    <mergeCell ref="A43:B43"/>
    <mergeCell ref="A44:B44"/>
    <mergeCell ref="A45:B45"/>
    <mergeCell ref="A46:B46"/>
    <mergeCell ref="A47:B47"/>
    <mergeCell ref="A48:B48"/>
    <mergeCell ref="A49:B49"/>
    <mergeCell ref="A50:B50"/>
    <mergeCell ref="A38:B38"/>
    <mergeCell ref="K38:L38"/>
    <mergeCell ref="A40:B40"/>
    <mergeCell ref="A41:B41"/>
    <mergeCell ref="A42:B42"/>
    <mergeCell ref="K39:L39"/>
    <mergeCell ref="A39:B39"/>
    <mergeCell ref="K40:L40"/>
    <mergeCell ref="O74:O75"/>
    <mergeCell ref="A74:A75"/>
    <mergeCell ref="B74:D74"/>
    <mergeCell ref="E74:G74"/>
    <mergeCell ref="I74:I75"/>
    <mergeCell ref="K74:K75"/>
    <mergeCell ref="A65:A66"/>
    <mergeCell ref="B65:D65"/>
    <mergeCell ref="E65:G65"/>
    <mergeCell ref="I65:I66"/>
    <mergeCell ref="K65:K66"/>
    <mergeCell ref="A57:B57"/>
    <mergeCell ref="A53:B53"/>
    <mergeCell ref="A54:B54"/>
    <mergeCell ref="A55:B55"/>
    <mergeCell ref="A56:B56"/>
  </mergeCells>
  <phoneticPr fontId="1"/>
  <printOptions horizontalCentered="1" verticalCentered="1"/>
  <pageMargins left="0.25" right="0.25" top="0.75" bottom="0.75" header="0.3" footer="0.3"/>
  <pageSetup paperSize="9"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E9FA24-F0BF-4948-9EB2-C1BEE0F48E47}">
  <dimension ref="A1:J65"/>
  <sheetViews>
    <sheetView topLeftCell="A47" workbookViewId="0">
      <selection activeCell="A52" sqref="A52:H65"/>
    </sheetView>
  </sheetViews>
  <sheetFormatPr baseColWidth="10" defaultRowHeight="20"/>
  <cols>
    <col min="1" max="1" width="13.85546875" style="11" bestFit="1" customWidth="1"/>
    <col min="2" max="8" width="12" style="11" bestFit="1" customWidth="1"/>
    <col min="9" max="16384" width="10.7109375" style="11"/>
  </cols>
  <sheetData>
    <row r="1" spans="1:10">
      <c r="A1" s="55" t="s">
        <v>34</v>
      </c>
      <c r="C1" s="56" t="s">
        <v>53</v>
      </c>
    </row>
    <row r="2" spans="1:10">
      <c r="A2" s="55"/>
      <c r="C2" s="56"/>
    </row>
    <row r="3" spans="1:10">
      <c r="A3" s="55"/>
      <c r="C3" s="56"/>
    </row>
    <row r="4" spans="1:10">
      <c r="A4" s="12"/>
      <c r="B4" s="54">
        <v>45053</v>
      </c>
      <c r="C4" s="54">
        <v>45054</v>
      </c>
      <c r="D4" s="54">
        <v>45055</v>
      </c>
      <c r="E4" s="54">
        <v>45056</v>
      </c>
      <c r="F4" s="54">
        <v>45057</v>
      </c>
      <c r="G4" s="54">
        <v>45058</v>
      </c>
      <c r="H4" s="54">
        <v>45059</v>
      </c>
    </row>
    <row r="5" spans="1:10">
      <c r="A5" s="68" t="s">
        <v>25</v>
      </c>
      <c r="B5" s="53">
        <v>10350</v>
      </c>
      <c r="C5" s="53">
        <v>10961</v>
      </c>
      <c r="D5" s="57"/>
      <c r="E5" s="57"/>
      <c r="F5" s="57"/>
      <c r="G5" s="57"/>
      <c r="H5" s="57"/>
      <c r="I5" s="34" t="s">
        <v>54</v>
      </c>
      <c r="J5" s="11" t="s">
        <v>55</v>
      </c>
    </row>
    <row r="6" spans="1:10">
      <c r="A6" s="69"/>
      <c r="B6" s="53">
        <v>14098</v>
      </c>
      <c r="C6" s="53">
        <v>14845</v>
      </c>
      <c r="D6" s="53">
        <v>15309</v>
      </c>
      <c r="E6" s="53">
        <v>17176</v>
      </c>
      <c r="F6" s="53">
        <v>19492</v>
      </c>
      <c r="G6" s="53">
        <v>21762</v>
      </c>
      <c r="H6" s="53">
        <v>21235</v>
      </c>
      <c r="I6" s="34" t="s">
        <v>26</v>
      </c>
      <c r="J6" s="11" t="s">
        <v>27</v>
      </c>
    </row>
    <row r="7" spans="1:10">
      <c r="A7" s="68" t="s">
        <v>28</v>
      </c>
      <c r="B7" s="53">
        <v>1562</v>
      </c>
      <c r="C7" s="53">
        <v>1633</v>
      </c>
      <c r="D7" s="57"/>
      <c r="E7" s="57"/>
      <c r="F7" s="57"/>
      <c r="G7" s="57"/>
      <c r="H7" s="57"/>
      <c r="I7" s="34" t="s">
        <v>54</v>
      </c>
      <c r="J7" s="11" t="s">
        <v>55</v>
      </c>
    </row>
    <row r="8" spans="1:10">
      <c r="A8" s="69"/>
      <c r="B8" s="53">
        <v>2307</v>
      </c>
      <c r="C8" s="53">
        <v>2478</v>
      </c>
      <c r="D8" s="53">
        <v>2575</v>
      </c>
      <c r="E8" s="53">
        <v>2827</v>
      </c>
      <c r="F8" s="53">
        <v>2947</v>
      </c>
      <c r="G8" s="53">
        <v>3216</v>
      </c>
      <c r="H8" s="53">
        <v>3225</v>
      </c>
      <c r="I8" s="34" t="s">
        <v>26</v>
      </c>
      <c r="J8" s="11" t="s">
        <v>29</v>
      </c>
    </row>
    <row r="9" spans="1:10">
      <c r="A9" s="68" t="s">
        <v>30</v>
      </c>
      <c r="B9" s="53">
        <v>1477</v>
      </c>
      <c r="C9" s="53">
        <v>1551</v>
      </c>
      <c r="D9" s="57"/>
      <c r="E9" s="57"/>
      <c r="F9" s="57"/>
      <c r="G9" s="57"/>
      <c r="H9" s="57"/>
      <c r="I9" s="34" t="s">
        <v>54</v>
      </c>
      <c r="J9" s="11" t="s">
        <v>55</v>
      </c>
    </row>
    <row r="10" spans="1:10">
      <c r="A10" s="69"/>
      <c r="B10" s="53">
        <v>1926</v>
      </c>
      <c r="C10" s="53">
        <v>1675</v>
      </c>
      <c r="D10" s="53">
        <v>1493</v>
      </c>
      <c r="E10" s="53">
        <v>1434</v>
      </c>
      <c r="F10" s="53">
        <v>2012</v>
      </c>
      <c r="G10" s="53">
        <v>2175</v>
      </c>
      <c r="H10" s="53">
        <v>2963</v>
      </c>
      <c r="I10" s="34" t="s">
        <v>26</v>
      </c>
      <c r="J10" s="11" t="s">
        <v>31</v>
      </c>
    </row>
    <row r="11" spans="1:10">
      <c r="A11" s="55"/>
      <c r="C11" s="56"/>
    </row>
    <row r="12" spans="1:10">
      <c r="A12" s="12"/>
      <c r="B12" s="54">
        <v>45060</v>
      </c>
      <c r="C12" s="54">
        <v>45061</v>
      </c>
      <c r="D12" s="54">
        <v>45062</v>
      </c>
      <c r="E12" s="54">
        <v>45063</v>
      </c>
      <c r="F12" s="54">
        <v>45064</v>
      </c>
      <c r="G12" s="54">
        <v>45065</v>
      </c>
      <c r="H12" s="54">
        <v>45066</v>
      </c>
    </row>
    <row r="13" spans="1:10">
      <c r="A13" s="12" t="s">
        <v>25</v>
      </c>
      <c r="B13" s="58">
        <v>20795</v>
      </c>
      <c r="C13" s="53">
        <v>22708</v>
      </c>
      <c r="D13" s="53">
        <v>23771</v>
      </c>
      <c r="E13" s="53">
        <v>24792</v>
      </c>
      <c r="F13" s="53">
        <v>25248</v>
      </c>
      <c r="G13" s="53">
        <v>26271</v>
      </c>
      <c r="H13" s="53">
        <v>27195</v>
      </c>
      <c r="I13" s="34" t="s">
        <v>26</v>
      </c>
      <c r="J13" s="11" t="s">
        <v>27</v>
      </c>
    </row>
    <row r="14" spans="1:10">
      <c r="A14" s="12" t="s">
        <v>28</v>
      </c>
      <c r="B14" s="53">
        <v>2953</v>
      </c>
      <c r="C14" s="53">
        <v>3124</v>
      </c>
      <c r="D14" s="53">
        <v>3277</v>
      </c>
      <c r="E14" s="53">
        <v>3405</v>
      </c>
      <c r="F14" s="53">
        <v>3618</v>
      </c>
      <c r="G14" s="53">
        <v>3750</v>
      </c>
      <c r="H14" s="53">
        <v>3906</v>
      </c>
      <c r="I14" s="34" t="s">
        <v>26</v>
      </c>
      <c r="J14" s="11" t="s">
        <v>29</v>
      </c>
    </row>
    <row r="15" spans="1:10">
      <c r="A15" s="12" t="s">
        <v>30</v>
      </c>
      <c r="B15" s="53">
        <v>1870</v>
      </c>
      <c r="C15" s="53">
        <v>2452</v>
      </c>
      <c r="D15" s="53">
        <v>2543</v>
      </c>
      <c r="E15" s="53">
        <v>2848</v>
      </c>
      <c r="F15" s="53">
        <v>2562</v>
      </c>
      <c r="G15" s="53">
        <v>2640</v>
      </c>
      <c r="H15" s="53">
        <v>2847</v>
      </c>
      <c r="I15" s="34" t="s">
        <v>26</v>
      </c>
      <c r="J15" s="11" t="s">
        <v>31</v>
      </c>
    </row>
    <row r="16" spans="1:10">
      <c r="A16" s="55"/>
      <c r="C16" s="56"/>
    </row>
    <row r="17" spans="1:8">
      <c r="A17" s="12"/>
      <c r="B17" s="54">
        <v>45067</v>
      </c>
      <c r="C17" s="54">
        <v>45068</v>
      </c>
      <c r="D17" s="54">
        <v>45069</v>
      </c>
      <c r="E17" s="54">
        <v>45070</v>
      </c>
      <c r="F17" s="54">
        <v>45071</v>
      </c>
      <c r="G17" s="54">
        <v>45072</v>
      </c>
      <c r="H17" s="54">
        <v>45073</v>
      </c>
    </row>
    <row r="18" spans="1:8">
      <c r="A18" s="12" t="s">
        <v>25</v>
      </c>
      <c r="B18" s="53">
        <v>27109</v>
      </c>
      <c r="C18" s="53">
        <v>26581</v>
      </c>
      <c r="D18" s="53">
        <v>26637</v>
      </c>
      <c r="E18" s="53">
        <v>26754</v>
      </c>
      <c r="F18" s="53">
        <v>26870</v>
      </c>
      <c r="G18" s="53">
        <v>27679</v>
      </c>
      <c r="H18" s="53">
        <v>27484</v>
      </c>
    </row>
    <row r="19" spans="1:8">
      <c r="A19" s="12" t="s">
        <v>28</v>
      </c>
      <c r="B19" s="53">
        <v>3925</v>
      </c>
      <c r="C19" s="53">
        <v>4207</v>
      </c>
      <c r="D19" s="53">
        <v>4210</v>
      </c>
      <c r="E19" s="53">
        <v>4285</v>
      </c>
      <c r="F19" s="53">
        <v>4287</v>
      </c>
      <c r="G19" s="53">
        <v>4451</v>
      </c>
      <c r="H19" s="53">
        <v>4493</v>
      </c>
    </row>
    <row r="20" spans="1:8">
      <c r="A20" s="12" t="s">
        <v>30</v>
      </c>
      <c r="B20" s="53">
        <v>2861</v>
      </c>
      <c r="C20" s="53">
        <v>2372</v>
      </c>
      <c r="D20" s="53">
        <v>2432</v>
      </c>
      <c r="E20" s="53">
        <v>2178</v>
      </c>
      <c r="F20" s="53">
        <v>2400</v>
      </c>
      <c r="G20" s="53">
        <v>2631</v>
      </c>
      <c r="H20" s="53">
        <v>2537</v>
      </c>
    </row>
    <row r="21" spans="1:8">
      <c r="A21" s="55"/>
      <c r="C21" s="56"/>
    </row>
    <row r="22" spans="1:8">
      <c r="A22" s="12"/>
      <c r="B22" s="54">
        <v>45074</v>
      </c>
      <c r="C22" s="54">
        <v>45075</v>
      </c>
      <c r="D22" s="54">
        <v>45076</v>
      </c>
      <c r="E22" s="54">
        <v>45077</v>
      </c>
      <c r="F22" s="54">
        <v>45078</v>
      </c>
      <c r="G22" s="54">
        <v>45079</v>
      </c>
      <c r="H22" s="54">
        <v>45080</v>
      </c>
    </row>
    <row r="23" spans="1:8">
      <c r="A23" s="12" t="s">
        <v>25</v>
      </c>
      <c r="B23" s="53">
        <v>27818</v>
      </c>
      <c r="C23" s="53">
        <v>29493</v>
      </c>
      <c r="D23" s="58">
        <v>30847</v>
      </c>
      <c r="E23" s="53">
        <v>31842</v>
      </c>
      <c r="F23" s="53">
        <v>32756</v>
      </c>
      <c r="G23" s="53">
        <v>32674</v>
      </c>
      <c r="H23" s="53">
        <v>33258</v>
      </c>
    </row>
    <row r="24" spans="1:8">
      <c r="A24" s="12" t="s">
        <v>28</v>
      </c>
      <c r="B24" s="53">
        <v>4556</v>
      </c>
      <c r="C24" s="53">
        <v>4646</v>
      </c>
      <c r="D24" s="53">
        <v>4997</v>
      </c>
      <c r="E24" s="53">
        <v>5219</v>
      </c>
      <c r="F24" s="53">
        <v>5209</v>
      </c>
      <c r="G24" s="53">
        <v>5284</v>
      </c>
      <c r="H24" s="53">
        <v>5231</v>
      </c>
    </row>
    <row r="25" spans="1:8">
      <c r="A25" s="12" t="s">
        <v>30</v>
      </c>
      <c r="B25" s="53">
        <v>2578</v>
      </c>
      <c r="C25" s="53">
        <v>2889</v>
      </c>
      <c r="D25" s="53">
        <v>2916</v>
      </c>
      <c r="E25" s="53">
        <v>3029</v>
      </c>
      <c r="F25" s="53">
        <v>2938</v>
      </c>
      <c r="G25" s="53">
        <v>2799</v>
      </c>
      <c r="H25" s="53">
        <v>2769</v>
      </c>
    </row>
    <row r="26" spans="1:8">
      <c r="A26" s="55"/>
      <c r="C26" s="56"/>
    </row>
    <row r="27" spans="1:8">
      <c r="A27" s="12"/>
      <c r="B27" s="54">
        <v>45081</v>
      </c>
      <c r="C27" s="54">
        <v>45082</v>
      </c>
      <c r="D27" s="54">
        <v>45083</v>
      </c>
      <c r="E27" s="54">
        <v>45084</v>
      </c>
      <c r="F27" s="54">
        <v>45085</v>
      </c>
      <c r="G27" s="54">
        <v>45086</v>
      </c>
      <c r="H27" s="54">
        <v>45087</v>
      </c>
    </row>
    <row r="28" spans="1:8">
      <c r="A28" s="12" t="s">
        <v>25</v>
      </c>
      <c r="B28" s="53">
        <v>33173</v>
      </c>
      <c r="C28" s="53">
        <v>34705</v>
      </c>
      <c r="D28" s="53">
        <v>35443</v>
      </c>
      <c r="E28" s="53">
        <v>36361</v>
      </c>
      <c r="F28" s="53">
        <v>36944</v>
      </c>
      <c r="G28" s="53">
        <v>38276</v>
      </c>
      <c r="H28" s="53">
        <v>37516</v>
      </c>
    </row>
    <row r="29" spans="1:8">
      <c r="A29" s="12" t="s">
        <v>28</v>
      </c>
      <c r="B29" s="53">
        <v>5219</v>
      </c>
      <c r="C29" s="53">
        <v>5442</v>
      </c>
      <c r="D29" s="53">
        <v>5413</v>
      </c>
      <c r="E29" s="53">
        <v>5454</v>
      </c>
      <c r="F29" s="53">
        <v>5669</v>
      </c>
      <c r="G29" s="53">
        <v>5777</v>
      </c>
      <c r="H29" s="53">
        <v>5665</v>
      </c>
    </row>
    <row r="30" spans="1:8">
      <c r="A30" s="12" t="s">
        <v>30</v>
      </c>
      <c r="B30" s="53">
        <v>2718</v>
      </c>
      <c r="C30" s="53">
        <v>2680</v>
      </c>
      <c r="D30" s="53">
        <v>3048</v>
      </c>
      <c r="E30" s="53">
        <v>2863</v>
      </c>
      <c r="F30" s="53">
        <v>2715</v>
      </c>
      <c r="G30" s="53">
        <v>3095</v>
      </c>
      <c r="H30" s="53">
        <v>3141</v>
      </c>
    </row>
    <row r="32" spans="1:8">
      <c r="A32" s="12"/>
      <c r="B32" s="54">
        <v>45088</v>
      </c>
      <c r="C32" s="54">
        <v>45089</v>
      </c>
      <c r="D32" s="54">
        <v>45090</v>
      </c>
      <c r="E32" s="54">
        <v>45091</v>
      </c>
      <c r="F32" s="54">
        <v>45092</v>
      </c>
      <c r="G32" s="54">
        <v>45093</v>
      </c>
      <c r="H32" s="54">
        <v>45094</v>
      </c>
    </row>
    <row r="33" spans="1:8">
      <c r="A33" s="12" t="s">
        <v>25</v>
      </c>
      <c r="B33" s="53">
        <v>38572</v>
      </c>
      <c r="C33" s="53">
        <v>38773</v>
      </c>
      <c r="D33" s="53">
        <v>38597</v>
      </c>
      <c r="E33" s="53">
        <v>38915</v>
      </c>
      <c r="F33" s="53">
        <v>38849</v>
      </c>
      <c r="G33" s="53">
        <v>39811</v>
      </c>
      <c r="H33" s="58">
        <v>40132</v>
      </c>
    </row>
    <row r="34" spans="1:8">
      <c r="A34" s="12" t="s">
        <v>28</v>
      </c>
      <c r="B34" s="53">
        <v>5840</v>
      </c>
      <c r="C34" s="53">
        <v>5637</v>
      </c>
      <c r="D34" s="53">
        <v>5648</v>
      </c>
      <c r="E34" s="53">
        <v>5750</v>
      </c>
      <c r="F34" s="53">
        <v>5727</v>
      </c>
      <c r="G34" s="53">
        <v>6018</v>
      </c>
      <c r="H34" s="53">
        <v>5878</v>
      </c>
    </row>
    <row r="35" spans="1:8">
      <c r="A35" s="12" t="s">
        <v>30</v>
      </c>
      <c r="B35" s="53">
        <v>3246</v>
      </c>
      <c r="C35" s="53">
        <v>3238</v>
      </c>
      <c r="D35" s="53">
        <v>2704</v>
      </c>
      <c r="E35" s="53">
        <v>2907</v>
      </c>
      <c r="F35" s="53">
        <v>2908</v>
      </c>
      <c r="G35" s="53">
        <v>2658</v>
      </c>
      <c r="H35" s="53">
        <v>2604</v>
      </c>
    </row>
    <row r="37" spans="1:8">
      <c r="A37" s="12"/>
      <c r="B37" s="54">
        <v>45095</v>
      </c>
      <c r="C37" s="54">
        <v>45096</v>
      </c>
      <c r="D37" s="54">
        <v>45097</v>
      </c>
      <c r="E37" s="54">
        <v>45098</v>
      </c>
      <c r="F37" s="54">
        <v>45099</v>
      </c>
      <c r="G37" s="54">
        <v>45100</v>
      </c>
      <c r="H37" s="54">
        <v>45101</v>
      </c>
    </row>
    <row r="38" spans="1:8">
      <c r="A38" s="12" t="s">
        <v>25</v>
      </c>
      <c r="B38" s="53">
        <v>40525</v>
      </c>
      <c r="C38" s="53">
        <v>41507</v>
      </c>
      <c r="D38" s="53">
        <v>43238</v>
      </c>
      <c r="E38" s="53">
        <v>44074</v>
      </c>
      <c r="F38" s="53">
        <v>44813</v>
      </c>
      <c r="G38" s="53">
        <v>45299</v>
      </c>
      <c r="H38" s="53">
        <v>45267</v>
      </c>
    </row>
    <row r="39" spans="1:8">
      <c r="A39" s="12" t="s">
        <v>28</v>
      </c>
      <c r="B39" s="53">
        <v>5904</v>
      </c>
      <c r="C39" s="53">
        <v>6288</v>
      </c>
      <c r="D39" s="53">
        <v>6617</v>
      </c>
      <c r="E39" s="53">
        <v>6613</v>
      </c>
      <c r="F39" s="53">
        <v>6756</v>
      </c>
      <c r="G39" s="53">
        <v>6793</v>
      </c>
      <c r="H39" s="53">
        <v>6854</v>
      </c>
    </row>
    <row r="40" spans="1:8">
      <c r="A40" s="12" t="s">
        <v>30</v>
      </c>
      <c r="B40" s="53">
        <v>2591</v>
      </c>
      <c r="C40" s="53">
        <v>2596</v>
      </c>
      <c r="D40" s="53">
        <v>2340</v>
      </c>
      <c r="E40" s="53">
        <v>2418</v>
      </c>
      <c r="F40" s="53">
        <v>2510</v>
      </c>
      <c r="G40" s="53">
        <v>2327</v>
      </c>
      <c r="H40" s="53">
        <v>2235</v>
      </c>
    </row>
    <row r="42" spans="1:8">
      <c r="A42" s="12"/>
      <c r="B42" s="54">
        <v>45102</v>
      </c>
      <c r="C42" s="54">
        <v>45103</v>
      </c>
      <c r="D42" s="54">
        <v>45104</v>
      </c>
      <c r="E42" s="54">
        <v>45105</v>
      </c>
      <c r="F42" s="54">
        <v>45106</v>
      </c>
      <c r="G42" s="54">
        <v>45107</v>
      </c>
      <c r="H42" s="54">
        <v>45108</v>
      </c>
    </row>
    <row r="43" spans="1:8">
      <c r="A43" s="12" t="s">
        <v>25</v>
      </c>
      <c r="B43" s="53">
        <v>45574</v>
      </c>
      <c r="C43" s="53">
        <v>48190</v>
      </c>
      <c r="D43" s="53">
        <v>49218</v>
      </c>
      <c r="E43" s="53">
        <v>49301</v>
      </c>
      <c r="F43" s="53">
        <v>49726</v>
      </c>
      <c r="G43" s="53">
        <v>51247</v>
      </c>
      <c r="H43" s="58">
        <v>51770</v>
      </c>
    </row>
    <row r="44" spans="1:8">
      <c r="A44" s="12" t="s">
        <v>28</v>
      </c>
      <c r="B44" s="53">
        <v>7134</v>
      </c>
      <c r="C44" s="53">
        <v>7568</v>
      </c>
      <c r="D44" s="53">
        <v>7794</v>
      </c>
      <c r="E44" s="53">
        <v>7914</v>
      </c>
      <c r="F44" s="53">
        <v>7871</v>
      </c>
      <c r="G44" s="53">
        <v>8246</v>
      </c>
      <c r="H44" s="53">
        <v>8124</v>
      </c>
    </row>
    <row r="45" spans="1:8">
      <c r="A45" s="12" t="s">
        <v>30</v>
      </c>
      <c r="B45" s="53">
        <v>2249</v>
      </c>
      <c r="C45" s="53">
        <v>2660</v>
      </c>
      <c r="D45" s="53">
        <v>2805</v>
      </c>
      <c r="E45" s="53">
        <v>2737</v>
      </c>
      <c r="F45" s="53">
        <v>2833</v>
      </c>
      <c r="G45" s="53">
        <v>2914</v>
      </c>
      <c r="H45" s="53">
        <v>3034</v>
      </c>
    </row>
    <row r="47" spans="1:8">
      <c r="A47" s="12"/>
      <c r="B47" s="54">
        <v>45109</v>
      </c>
      <c r="C47" s="54">
        <v>45110</v>
      </c>
      <c r="D47" s="54">
        <v>45111</v>
      </c>
      <c r="E47" s="54">
        <v>45112</v>
      </c>
      <c r="F47" s="54">
        <v>45113</v>
      </c>
      <c r="G47" s="54">
        <v>45114</v>
      </c>
      <c r="H47" s="54">
        <v>45115</v>
      </c>
    </row>
    <row r="48" spans="1:8">
      <c r="A48" s="12" t="s">
        <v>25</v>
      </c>
      <c r="B48" s="53">
        <v>53014</v>
      </c>
      <c r="C48" s="53">
        <v>54358</v>
      </c>
      <c r="D48" s="53">
        <v>55986</v>
      </c>
      <c r="E48" s="53">
        <v>58616</v>
      </c>
      <c r="F48" s="58">
        <v>60283</v>
      </c>
      <c r="G48" s="53">
        <v>62517</v>
      </c>
      <c r="H48" s="53">
        <v>63905</v>
      </c>
    </row>
    <row r="49" spans="1:8">
      <c r="A49" s="12" t="s">
        <v>28</v>
      </c>
      <c r="B49" s="53">
        <v>8039</v>
      </c>
      <c r="C49" s="53">
        <v>7966</v>
      </c>
      <c r="D49" s="53">
        <v>8118</v>
      </c>
      <c r="E49" s="53">
        <v>8078</v>
      </c>
      <c r="F49" s="53">
        <v>8117</v>
      </c>
      <c r="G49" s="53">
        <v>8261</v>
      </c>
      <c r="H49" s="53">
        <v>8361</v>
      </c>
    </row>
    <row r="50" spans="1:8">
      <c r="A50" s="12" t="s">
        <v>30</v>
      </c>
      <c r="B50" s="53">
        <v>3062</v>
      </c>
      <c r="C50" s="53">
        <v>2542</v>
      </c>
      <c r="D50" s="53">
        <v>2922</v>
      </c>
      <c r="E50" s="53">
        <v>3361</v>
      </c>
      <c r="F50" s="53">
        <v>3348</v>
      </c>
      <c r="G50" s="53">
        <v>3570</v>
      </c>
      <c r="H50" s="53">
        <v>3588</v>
      </c>
    </row>
    <row r="52" spans="1:8">
      <c r="A52" s="12"/>
      <c r="B52" s="54">
        <v>45116</v>
      </c>
      <c r="C52" s="54">
        <v>45117</v>
      </c>
      <c r="D52" s="54">
        <v>45118</v>
      </c>
      <c r="E52" s="54">
        <v>45119</v>
      </c>
      <c r="F52" s="54">
        <v>45120</v>
      </c>
      <c r="G52" s="54">
        <v>45121</v>
      </c>
      <c r="H52" s="54">
        <v>45122</v>
      </c>
    </row>
    <row r="53" spans="1:8">
      <c r="A53" s="12" t="s">
        <v>25</v>
      </c>
      <c r="B53" s="53">
        <v>64180</v>
      </c>
      <c r="C53" s="53">
        <v>65796</v>
      </c>
      <c r="D53" s="53">
        <v>67409</v>
      </c>
      <c r="E53" s="53">
        <v>69147</v>
      </c>
      <c r="F53" s="58">
        <v>71223</v>
      </c>
      <c r="G53" s="53">
        <v>72381</v>
      </c>
      <c r="H53" s="53">
        <v>74382</v>
      </c>
    </row>
    <row r="54" spans="1:8">
      <c r="A54" s="12" t="s">
        <v>28</v>
      </c>
      <c r="B54" s="53">
        <v>8403</v>
      </c>
      <c r="C54" s="53">
        <v>8246</v>
      </c>
      <c r="D54" s="53">
        <v>8116</v>
      </c>
      <c r="E54" s="53">
        <v>8151</v>
      </c>
      <c r="F54" s="53">
        <v>8245</v>
      </c>
      <c r="G54" s="53">
        <v>8202</v>
      </c>
      <c r="H54" s="53">
        <v>8279</v>
      </c>
    </row>
    <row r="55" spans="1:8">
      <c r="A55" s="12" t="s">
        <v>30</v>
      </c>
      <c r="B55" s="53">
        <v>3598</v>
      </c>
      <c r="C55" s="53">
        <v>4160</v>
      </c>
      <c r="D55" s="53">
        <v>4389</v>
      </c>
      <c r="E55" s="53">
        <v>4774</v>
      </c>
      <c r="F55" s="53">
        <v>5087</v>
      </c>
      <c r="G55" s="53">
        <v>5037</v>
      </c>
      <c r="H55" s="53">
        <v>5243</v>
      </c>
    </row>
    <row r="57" spans="1:8">
      <c r="A57" s="12"/>
      <c r="B57" s="54">
        <v>45123</v>
      </c>
      <c r="C57" s="54">
        <v>45124</v>
      </c>
      <c r="D57" s="54">
        <v>45125</v>
      </c>
      <c r="E57" s="54">
        <v>45126</v>
      </c>
      <c r="F57" s="54">
        <v>45127</v>
      </c>
      <c r="G57" s="54">
        <v>45128</v>
      </c>
      <c r="H57" s="54">
        <v>45129</v>
      </c>
    </row>
    <row r="58" spans="1:8">
      <c r="A58" s="12" t="s">
        <v>25</v>
      </c>
      <c r="B58" s="53">
        <v>74559</v>
      </c>
      <c r="C58" s="53">
        <v>63110</v>
      </c>
      <c r="D58" s="53">
        <v>76471</v>
      </c>
      <c r="E58" s="58">
        <v>81523</v>
      </c>
      <c r="F58" s="53">
        <v>87558</v>
      </c>
      <c r="G58" s="58">
        <v>92384</v>
      </c>
      <c r="H58" s="53">
        <v>95870</v>
      </c>
    </row>
    <row r="59" spans="1:8">
      <c r="A59" s="12" t="s">
        <v>28</v>
      </c>
      <c r="B59" s="53">
        <v>8204</v>
      </c>
      <c r="C59" s="53">
        <v>6545</v>
      </c>
      <c r="D59" s="53">
        <v>6625</v>
      </c>
      <c r="E59" s="53">
        <v>8275</v>
      </c>
      <c r="F59" s="53">
        <v>9089</v>
      </c>
      <c r="G59" s="53">
        <v>9393</v>
      </c>
      <c r="H59" s="53">
        <v>9754</v>
      </c>
    </row>
    <row r="60" spans="1:8">
      <c r="A60" s="12" t="s">
        <v>30</v>
      </c>
      <c r="B60" s="53">
        <v>5216</v>
      </c>
      <c r="C60" s="53">
        <v>4792</v>
      </c>
      <c r="D60" s="53">
        <v>5307</v>
      </c>
      <c r="E60" s="53">
        <v>5556</v>
      </c>
      <c r="F60" s="53">
        <v>6198</v>
      </c>
      <c r="G60" s="53">
        <v>7036</v>
      </c>
      <c r="H60" s="53">
        <v>6976</v>
      </c>
    </row>
    <row r="62" spans="1:8">
      <c r="A62" s="12"/>
      <c r="B62" s="54">
        <v>45130</v>
      </c>
      <c r="C62" s="54">
        <v>45131</v>
      </c>
      <c r="D62" s="54">
        <v>45132</v>
      </c>
      <c r="E62" s="54">
        <v>45133</v>
      </c>
      <c r="F62" s="54">
        <v>45134</v>
      </c>
      <c r="G62" s="54">
        <v>45135</v>
      </c>
      <c r="H62" s="54">
        <v>45136</v>
      </c>
    </row>
    <row r="63" spans="1:8">
      <c r="A63" s="12" t="s">
        <v>25</v>
      </c>
      <c r="B63" s="53">
        <v>96619</v>
      </c>
      <c r="C63" s="53"/>
      <c r="D63" s="53"/>
      <c r="E63" s="53"/>
      <c r="F63" s="53"/>
      <c r="G63" s="53"/>
      <c r="H63" s="53"/>
    </row>
    <row r="64" spans="1:8">
      <c r="A64" s="12" t="s">
        <v>28</v>
      </c>
      <c r="B64" s="53">
        <v>9869</v>
      </c>
      <c r="C64" s="53"/>
      <c r="D64" s="53"/>
      <c r="E64" s="53"/>
      <c r="F64" s="53"/>
      <c r="G64" s="53"/>
      <c r="H64" s="53"/>
    </row>
    <row r="65" spans="1:8">
      <c r="A65" s="12" t="s">
        <v>30</v>
      </c>
      <c r="B65" s="53">
        <v>7014</v>
      </c>
      <c r="C65" s="53"/>
      <c r="D65" s="53"/>
      <c r="E65" s="53"/>
      <c r="F65" s="53"/>
      <c r="G65" s="53"/>
      <c r="H65" s="53"/>
    </row>
  </sheetData>
  <mergeCells count="3">
    <mergeCell ref="A5:A6"/>
    <mergeCell ref="A7:A8"/>
    <mergeCell ref="A9:A10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法人内の感染者数</vt:lpstr>
      <vt:lpstr>全国の感染者数(推計値)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2022-11-14T00:17:33Z</cp:lastPrinted>
  <dcterms:created xsi:type="dcterms:W3CDTF">2022-05-18T06:35:45Z</dcterms:created>
  <dcterms:modified xsi:type="dcterms:W3CDTF">2023-07-24T11:54:22Z</dcterms:modified>
</cp:coreProperties>
</file>