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63DA8920-733D-F544-88D8-CADFF04C2C8B}" xr6:coauthVersionLast="47" xr6:coauthVersionMax="47" xr10:uidLastSave="{00000000-0000-0000-0000-000000000000}"/>
  <bookViews>
    <workbookView xWindow="1900" yWindow="500" windowWidth="25500" windowHeight="17500" xr2:uid="{0C257AB6-AA0F-974E-AD03-1B7DE99AE6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3" i="1" l="1"/>
  <c r="I52" i="1"/>
  <c r="I51" i="1"/>
  <c r="I50" i="1"/>
  <c r="I49" i="1"/>
  <c r="M44" i="1"/>
  <c r="L44" i="1"/>
  <c r="H44" i="1"/>
  <c r="G44" i="1"/>
  <c r="F44" i="1"/>
  <c r="E44" i="1"/>
  <c r="D44" i="1"/>
  <c r="C44" i="1"/>
  <c r="B44" i="1"/>
  <c r="I43" i="1"/>
  <c r="I44" i="1" s="1"/>
  <c r="I42" i="1"/>
  <c r="I41" i="1"/>
  <c r="I40" i="1"/>
  <c r="H36" i="1"/>
  <c r="G36" i="1"/>
  <c r="S31" i="1"/>
  <c r="I31" i="1"/>
  <c r="I30" i="1"/>
  <c r="S29" i="1"/>
  <c r="I29" i="1"/>
  <c r="I28" i="1"/>
  <c r="I27" i="1"/>
  <c r="I23" i="1"/>
  <c r="S22" i="1"/>
  <c r="I22" i="1"/>
  <c r="S21" i="1"/>
  <c r="I21" i="1"/>
  <c r="R17" i="1"/>
  <c r="Q17" i="1"/>
  <c r="P17" i="1"/>
  <c r="O17" i="1"/>
  <c r="N17" i="1"/>
  <c r="M17" i="1"/>
  <c r="F17" i="1"/>
  <c r="E17" i="1"/>
  <c r="D17" i="1"/>
  <c r="C17" i="1"/>
  <c r="S16" i="1"/>
  <c r="S17" i="1" s="1"/>
  <c r="R16" i="1"/>
  <c r="P16" i="1"/>
  <c r="O16" i="1"/>
  <c r="N16" i="1"/>
  <c r="M16" i="1"/>
  <c r="H16" i="1"/>
  <c r="H17" i="1" s="1"/>
  <c r="G16" i="1"/>
  <c r="G17" i="1" s="1"/>
  <c r="F16" i="1"/>
  <c r="E16" i="1"/>
  <c r="D16" i="1"/>
  <c r="C16" i="1"/>
  <c r="S15" i="1"/>
  <c r="I15" i="1"/>
  <c r="S14" i="1"/>
  <c r="I14" i="1"/>
  <c r="I16" i="1" s="1"/>
  <c r="I17" i="1" s="1"/>
  <c r="I13" i="1"/>
  <c r="I12" i="1"/>
</calcChain>
</file>

<file path=xl/sharedStrings.xml><?xml version="1.0" encoding="utf-8"?>
<sst xmlns="http://schemas.openxmlformats.org/spreadsheetml/2006/main" count="171" uniqueCount="54">
  <si>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</si>
  <si>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</si>
  <si>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</si>
  <si>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</si>
  <si>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</si>
  <si>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</si>
  <si>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</si>
  <si>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4月</t>
  </si>
  <si>
    <t xml:space="preserve">Last updated: </t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</si>
  <si>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</si>
  <si>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</si>
  <si>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合計</t>
    <rPh sb="0" eb="2">
      <t xml:space="preserve">ゴウケイ </t>
    </rPh>
    <phoneticPr fontId="1"/>
  </si>
  <si>
    <t>報告日</t>
    <rPh sb="0" eb="3">
      <t xml:space="preserve">ホウコクビ </t>
    </rPh>
    <phoneticPr fontId="1"/>
  </si>
  <si>
    <t>2023年</t>
    <rPh sb="4" eb="5">
      <t xml:space="preserve">ネン </t>
    </rPh>
    <phoneticPr fontId="1"/>
  </si>
  <si>
    <t>年</t>
    <rPh sb="0" eb="1">
      <t xml:space="preserve">ネン </t>
    </rPh>
    <phoneticPr fontId="1"/>
  </si>
  <si>
    <t>月</t>
    <rPh sb="0" eb="1">
      <t xml:space="preserve">ツキ </t>
    </rPh>
    <phoneticPr fontId="1"/>
  </si>
  <si>
    <t>2020年</t>
    <rPh sb="4" eb="5">
      <t xml:space="preserve">ネン </t>
    </rPh>
    <phoneticPr fontId="1"/>
  </si>
  <si>
    <t>2021年</t>
    <rPh sb="4" eb="5">
      <t xml:space="preserve">ネン </t>
    </rPh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</si>
  <si>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</si>
  <si>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インフルエンザ感染者数</t>
    <rPh sb="7" eb="11">
      <t xml:space="preserve">カンセンシャスウ </t>
    </rPh>
    <phoneticPr fontId="1"/>
  </si>
  <si>
    <t>n/a</t>
    <phoneticPr fontId="1"/>
  </si>
  <si>
    <t>n/a: Not Available</t>
    <phoneticPr fontId="1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</si>
  <si>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1"/>
  </si>
  <si>
    <t>新型コロナ診断確定月別感染者数</t>
    <rPh sb="0" eb="2">
      <t xml:space="preserve">シンガタコロナ </t>
    </rPh>
    <rPh sb="5" eb="9">
      <t xml:space="preserve">シンダンカクテイベツ </t>
    </rPh>
    <rPh sb="9" eb="10">
      <t xml:space="preserve">ツキ </t>
    </rPh>
    <rPh sb="10" eb="11">
      <t xml:space="preserve">ベツ </t>
    </rPh>
    <rPh sb="11" eb="15">
      <t xml:space="preserve">カンセンシャスウ </t>
    </rPh>
    <phoneticPr fontId="1"/>
  </si>
  <si>
    <t>5月</t>
  </si>
  <si>
    <t>全国の感染者数</t>
    <rPh sb="0" eb="2">
      <t xml:space="preserve">ゼンコクノ </t>
    </rPh>
    <rPh sb="3" eb="7">
      <t xml:space="preserve">カンセンシャスウ </t>
    </rPh>
    <phoneticPr fontId="1"/>
  </si>
  <si>
    <t>人(推計値)</t>
    <rPh sb="0" eb="1">
      <t xml:space="preserve">ニン </t>
    </rPh>
    <rPh sb="2" eb="5">
      <t xml:space="preserve">スイケイチ </t>
    </rPh>
    <phoneticPr fontId="1"/>
  </si>
  <si>
    <t>※ 数値は、JAMDAS（日本臨床実態調査）をベースとした国内患者数に関する推計値</t>
    <rPh sb="2" eb="4">
      <t>スウチハ</t>
    </rPh>
    <phoneticPr fontId="1"/>
  </si>
  <si>
    <t>東京</t>
    <rPh sb="0" eb="2">
      <t xml:space="preserve">トウキョウ </t>
    </rPh>
    <phoneticPr fontId="1"/>
  </si>
  <si>
    <t>※国内約4,100医療機関（2022年12月時点）由来の臨床データに基づくデータベースで、検査結果等も含んだ前々日までの臨床データをリアルタイムに反映</t>
    <phoneticPr fontId="1"/>
  </si>
  <si>
    <t>北海道・東北</t>
    <rPh sb="0" eb="1">
      <t>ホッカイドウ</t>
    </rPh>
    <phoneticPr fontId="1"/>
  </si>
  <si>
    <t>※医療機関を受診していない感染者は推計結果に含まれません。</t>
    <phoneticPr fontId="1"/>
  </si>
  <si>
    <r>
      <t>★ 全国の感染者数が、</t>
    </r>
    <r>
      <rPr>
        <b/>
        <sz val="12"/>
        <color rgb="FFFF0000"/>
        <rFont val="游明朝"/>
        <family val="1"/>
        <charset val="128"/>
      </rPr>
      <t>1万人を超えている場合には、感染に注意が必要</t>
    </r>
    <r>
      <rPr>
        <b/>
        <sz val="12"/>
        <color theme="1"/>
        <rFont val="游明朝"/>
        <family val="1"/>
        <charset val="128"/>
      </rPr>
      <t>です。</t>
    </r>
    <rPh sb="2" eb="4">
      <t xml:space="preserve">ゼンコクノカンセンシャ </t>
    </rPh>
    <rPh sb="8" eb="9">
      <t xml:space="preserve">スウガ </t>
    </rPh>
    <rPh sb="12" eb="14">
      <t xml:space="preserve">マンニン </t>
    </rPh>
    <rPh sb="15" eb="16">
      <t xml:space="preserve">コエテイルバアイニハ </t>
    </rPh>
    <rPh sb="25" eb="27">
      <t xml:space="preserve">カンセンガ </t>
    </rPh>
    <rPh sb="28" eb="30">
      <t xml:space="preserve">チュウイガ </t>
    </rPh>
    <rPh sb="31" eb="33">
      <t xml:space="preserve">ヒツヨウデス。 </t>
    </rPh>
    <phoneticPr fontId="1"/>
  </si>
  <si>
    <r>
      <t>★ 感染力の強い、新たな変異株(XBB 1.16)　の感染に注意。従来の症状に加えて</t>
    </r>
    <r>
      <rPr>
        <b/>
        <sz val="12"/>
        <color rgb="FFFF0000"/>
        <rFont val="游明朝"/>
        <family val="1"/>
        <charset val="128"/>
      </rPr>
      <t>「結膜炎」</t>
    </r>
    <r>
      <rPr>
        <b/>
        <sz val="12"/>
        <color theme="1"/>
        <rFont val="游明朝"/>
        <family val="1"/>
        <charset val="128"/>
      </rPr>
      <t>が見られます。</t>
    </r>
    <rPh sb="2" eb="5">
      <t xml:space="preserve">カンセンリョクノ </t>
    </rPh>
    <rPh sb="6" eb="7">
      <t xml:space="preserve">ツヨイ </t>
    </rPh>
    <rPh sb="9" eb="10">
      <t xml:space="preserve">アラタナ </t>
    </rPh>
    <rPh sb="12" eb="15">
      <t xml:space="preserve">ヘンイカブ </t>
    </rPh>
    <rPh sb="27" eb="29">
      <t xml:space="preserve">カンセンガ </t>
    </rPh>
    <rPh sb="30" eb="32">
      <t xml:space="preserve">チュウイ </t>
    </rPh>
    <rPh sb="33" eb="35">
      <t xml:space="preserve">ジュウライノ </t>
    </rPh>
    <rPh sb="36" eb="38">
      <t xml:space="preserve">ショウジョウニクワエテ </t>
    </rPh>
    <rPh sb="43" eb="44">
      <t>ケツマクエ</t>
    </rPh>
    <rPh sb="48" eb="49">
      <t xml:space="preserve">ミラレマス。 </t>
    </rPh>
    <phoneticPr fontId="1"/>
  </si>
  <si>
    <t>国内の感染状況について</t>
    <rPh sb="0" eb="2">
      <t xml:space="preserve">コクナイノ </t>
    </rPh>
    <rPh sb="3" eb="7">
      <t xml:space="preserve">カンセンジョウキョウニツイテ </t>
    </rPh>
    <phoneticPr fontId="1"/>
  </si>
  <si>
    <t>増加傾向が見られます</t>
    <rPh sb="0" eb="1">
      <t>ゾウカケイコ</t>
    </rPh>
    <rPh sb="5" eb="6">
      <t xml:space="preserve">ミラレノス </t>
    </rPh>
    <phoneticPr fontId="1"/>
  </si>
  <si>
    <t>6月</t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</si>
  <si>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</si>
  <si>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新型コロナ感染者数</t>
  </si>
  <si>
    <t>大学・短大</t>
    <rPh sb="0" eb="2">
      <t xml:space="preserve">ダイガク </t>
    </rPh>
    <rPh sb="3" eb="5">
      <t xml:space="preserve">タンダイ </t>
    </rPh>
    <phoneticPr fontId="1"/>
  </si>
  <si>
    <t>附属高校</t>
    <rPh sb="0" eb="1">
      <t xml:space="preserve">フゾクコウコウ </t>
    </rPh>
    <phoneticPr fontId="1"/>
  </si>
  <si>
    <t>附属幼稚園</t>
    <rPh sb="0" eb="5">
      <t xml:space="preserve">フゾクヨウチエン </t>
    </rPh>
    <phoneticPr fontId="1"/>
  </si>
  <si>
    <t>附属高校</t>
    <rPh sb="0" eb="4">
      <t xml:space="preserve">フゾクコウコウ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</si>
  <si>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</si>
  <si>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</si>
  <si>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</si>
  <si>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教員</t>
    <rPh sb="1" eb="2">
      <t xml:space="preserve">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</si>
  <si>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</si>
  <si>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教職員</t>
    <rPh sb="0" eb="3">
      <t xml:space="preserve">キョウショクイン </t>
    </rPh>
    <phoneticPr fontId="1"/>
  </si>
  <si>
    <t>園児</t>
    <rPh sb="0" eb="2">
      <t xml:space="preserve">エンジ </t>
    </rPh>
    <phoneticPr fontId="1"/>
  </si>
  <si>
    <t>生徒</t>
    <rPh sb="0" eb="2">
      <t xml:space="preserve">セイト </t>
    </rPh>
    <phoneticPr fontId="1"/>
  </si>
  <si>
    <t>1月</t>
    <rPh sb="1" eb="2">
      <t xml:space="preserve">ガツ </t>
    </rPh>
    <phoneticPr fontId="1"/>
  </si>
  <si>
    <t>2月</t>
  </si>
  <si>
    <t>3月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</si>
</sst>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\(aaa\)"/>
    <numFmt numFmtId="177" formatCode="0.0%"/>
    <numFmt numFmtId="178" formatCode="yy/mm/dd\(aaa\)"/>
    <numFmt numFmtId="179" formatCode="h:mm;@"/>
    <numFmt numFmtId="180" formatCode="0_);[Red]\(0\)"/>
  </numFmts>
  <fonts count="11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  <font>
      <b/>
      <sz val="12"/>
      <color rgb="FFFF0000"/>
      <name val="游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77" fontId="8" fillId="2" borderId="3" xfId="1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7" fontId="8" fillId="2" borderId="2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7" fontId="3" fillId="0" borderId="3" xfId="1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5" borderId="1" xfId="0" applyFill="1" applyBorder="1" applyAlignment="1">
      <alignment horizontal="center" vertical="center"/>
    </xf>
    <xf numFmtId="38" fontId="4" fillId="0" borderId="0" xfId="2" applyFont="1">
      <alignment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5" borderId="0" xfId="0" applyFill="1" applyAlignment="1">
      <alignment horizontal="center" vertical="center"/>
    </xf>
    <xf numFmtId="178" fontId="4" fillId="0" borderId="0" xfId="0" applyNumberFormat="1" applyFont="1">
      <alignment vertical="center"/>
    </xf>
    <xf numFmtId="0" fontId="10" fillId="0" borderId="0" xfId="0" applyFont="1">
      <alignment vertical="center"/>
    </xf>
    <xf numFmtId="0" fontId="0" fillId="5" borderId="0" xfId="0" applyFill="1">
      <alignment vertical="center"/>
    </xf>
    <xf numFmtId="20" fontId="0" fillId="0" borderId="0" xfId="0" applyNumberForma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0" fillId="0" borderId="1" xfId="0" applyNumberFormat="1" applyBorder="1">
      <alignment vertical="center"/>
    </xf>
    <xf numFmtId="180" fontId="0" fillId="0" borderId="1" xfId="0" applyNumberForma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180" fontId="2" fillId="3" borderId="1" xfId="0" applyNumberFormat="1" applyFont="1" applyFill="1" applyBorder="1" applyAlignment="1">
      <alignment horizontal="center" vertical="center"/>
    </xf>
    <xf numFmtId="180" fontId="6" fillId="3" borderId="1" xfId="0" applyNumberFormat="1" applyFont="1" applyFill="1" applyBorder="1" applyAlignment="1">
      <alignment horizontal="center" vertical="center"/>
    </xf>
    <xf numFmtId="180" fontId="0" fillId="3" borderId="1" xfId="0" applyNumberFormat="1" applyFill="1" applyBorder="1">
      <alignment vertical="center"/>
    </xf>
    <xf numFmtId="180" fontId="0" fillId="0" borderId="1" xfId="0" applyNumberFormat="1" applyBorder="1" applyAlignment="1">
      <alignment horizontal="right" vertical="center"/>
    </xf>
    <xf numFmtId="180" fontId="10" fillId="0" borderId="1" xfId="0" applyNumberFormat="1" applyFont="1" applyBorder="1" applyAlignment="1">
      <alignment horizontal="right" vertical="center"/>
    </xf>
    <xf numFmtId="180" fontId="0" fillId="5" borderId="1" xfId="0" applyNumberFormat="1" applyFill="1" applyBorder="1" applyAlignment="1">
      <alignment horizontal="center" vertical="center"/>
    </xf>
    <xf numFmtId="180" fontId="0" fillId="5" borderId="1" xfId="0" applyNumberFormat="1" applyFill="1" applyBorder="1">
      <alignment vertical="center"/>
    </xf>
    <xf numFmtId="6" fontId="0" fillId="0" borderId="1" xfId="3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5" borderId="1" xfId="0" applyNumberForma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colors>
    <mruColors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dimension ref="A1:T102"/>
  <sheetViews>
    <sheetView tabSelected="1" zoomScale="110" zoomScaleNormal="110" workbookViewId="0">
      <selection activeCell="I7" sqref="I7"/>
    </sheetView>
  </sheetViews>
  <sheetFormatPr baseColWidth="10" defaultRowHeight="20"/>
  <cols>
    <col min="1" max="1" width="14.140625" style="2" bestFit="1" customWidth="1"/>
    <col min="2" max="2" width="12" bestFit="1" customWidth="1"/>
    <col min="6" max="6" width="13" bestFit="1" customWidth="1"/>
    <col min="7" max="7" width="14.140625" bestFit="1" customWidth="1"/>
    <col min="8" max="8" width="13" bestFit="1" customWidth="1"/>
    <col min="11" max="11" width="13.28515625" bestFit="1" customWidth="1"/>
  </cols>
  <sheetData>
    <row r="1" spans="1:20">
      <c r="A1" s="10" t="s">
        <v>34</v>
      </c>
      <c r="C1" s="38" t="s">
        <v>35</v>
      </c>
    </row>
    <row r="2" spans="1:20">
      <c r="B2" s="37">
        <v>45082</v>
      </c>
    </row>
    <row r="3" spans="1:20" s="6" customFormat="1">
      <c r="A3" s="13" t="s">
        <v>25</v>
      </c>
      <c r="B3" s="33">
        <v>33556</v>
      </c>
      <c r="C3" s="6" t="s">
        <v>26</v>
      </c>
      <c r="D3" s="6" t="s">
        <v>27</v>
      </c>
    </row>
    <row r="4" spans="1:20">
      <c r="A4" s="13" t="s">
        <v>28</v>
      </c>
      <c r="B4" s="33">
        <v>5345</v>
      </c>
      <c r="C4" s="6" t="s">
        <v>26</v>
      </c>
      <c r="D4" s="6" t="s">
        <v>29</v>
      </c>
    </row>
    <row r="5" spans="1:20" s="6" customFormat="1">
      <c r="A5" s="13" t="s">
        <v>30</v>
      </c>
      <c r="B5" s="33">
        <v>2618</v>
      </c>
      <c r="C5" s="6" t="s">
        <v>26</v>
      </c>
      <c r="D5" s="6" t="s">
        <v>31</v>
      </c>
    </row>
    <row r="6" spans="1:20" s="6" customFormat="1">
      <c r="A6" s="13"/>
      <c r="B6" s="33"/>
    </row>
    <row r="7" spans="1:20" s="6" customFormat="1">
      <c r="A7" s="13"/>
      <c r="B7" s="33" t="s">
        <v>32</v>
      </c>
    </row>
    <row r="8" spans="1:20" s="6" customFormat="1">
      <c r="A8" s="13"/>
      <c r="B8" s="33" t="s">
        <v>33</v>
      </c>
    </row>
    <row r="9" spans="1:20" s="6" customFormat="1">
      <c r="B9" s="33"/>
    </row>
    <row r="10" spans="1:20" s="11" customFormat="1" ht="24">
      <c r="A10" s="14" t="s">
        <v>18</v>
      </c>
      <c r="G10" s="6" t="s">
        <v>8</v>
      </c>
      <c r="H10" s="8">
        <v>45084</v>
      </c>
      <c r="I10" s="9">
        <v>0.29166666666666669</v>
      </c>
      <c r="K10" s="14" t="s">
        <v>19</v>
      </c>
    </row>
    <row r="11" spans="1:20">
      <c r="B11" s="22" t="s">
        <v>14</v>
      </c>
      <c r="C11" s="1" t="s">
        <v>0</v>
      </c>
      <c r="D11" s="5" t="s">
        <v>1</v>
      </c>
      <c r="E11" s="1" t="s">
        <v>2</v>
      </c>
      <c r="F11" s="18" t="s">
        <v>3</v>
      </c>
      <c r="G11" s="5" t="s">
        <v>4</v>
      </c>
      <c r="H11" s="17" t="s">
        <v>5</v>
      </c>
      <c r="I11" s="5" t="s">
        <v>6</v>
      </c>
      <c r="L11" s="22" t="s">
        <v>14</v>
      </c>
      <c r="M11" s="1" t="s">
        <v>0</v>
      </c>
      <c r="N11" s="5" t="s">
        <v>1</v>
      </c>
      <c r="O11" s="1" t="s">
        <v>2</v>
      </c>
      <c r="P11" s="18" t="s">
        <v>3</v>
      </c>
      <c r="Q11" s="5" t="s">
        <v>4</v>
      </c>
      <c r="R11" s="7" t="s">
        <v>5</v>
      </c>
      <c r="S11" s="5" t="s">
        <v>6</v>
      </c>
    </row>
    <row r="12" spans="1:20">
      <c r="B12" s="22" t="s">
        <v>16</v>
      </c>
      <c r="C12" s="1">
        <v>0</v>
      </c>
      <c r="D12" s="5">
        <v>1</v>
      </c>
      <c r="E12" s="1">
        <v>1</v>
      </c>
      <c r="F12" s="1">
        <v>0</v>
      </c>
      <c r="G12" s="1">
        <v>0</v>
      </c>
      <c r="H12" s="1">
        <v>0</v>
      </c>
      <c r="I12" s="5">
        <f>SUM(C12:H12)</f>
        <v>2</v>
      </c>
      <c r="L12" s="22" t="s">
        <v>16</v>
      </c>
      <c r="M12" s="1" t="s">
        <v>20</v>
      </c>
      <c r="N12" s="1" t="s">
        <v>20</v>
      </c>
      <c r="O12" s="1" t="s">
        <v>20</v>
      </c>
      <c r="P12" s="1" t="s">
        <v>20</v>
      </c>
      <c r="Q12" s="1" t="s">
        <v>20</v>
      </c>
      <c r="R12" s="1" t="s">
        <v>20</v>
      </c>
      <c r="S12" s="1" t="s">
        <v>20</v>
      </c>
    </row>
    <row r="13" spans="1:20">
      <c r="B13" s="22" t="s">
        <v>17</v>
      </c>
      <c r="C13" s="1">
        <v>0</v>
      </c>
      <c r="D13" s="5">
        <v>1</v>
      </c>
      <c r="E13" s="1">
        <v>1</v>
      </c>
      <c r="F13" s="1">
        <v>1</v>
      </c>
      <c r="G13" s="1">
        <v>1</v>
      </c>
      <c r="H13" s="1">
        <v>0</v>
      </c>
      <c r="I13" s="5">
        <f>SUM(C13:H13)</f>
        <v>4</v>
      </c>
      <c r="L13" s="22" t="s">
        <v>17</v>
      </c>
      <c r="M13" s="1" t="s">
        <v>20</v>
      </c>
      <c r="N13" s="1" t="s">
        <v>20</v>
      </c>
      <c r="O13" s="1" t="s">
        <v>20</v>
      </c>
      <c r="P13" s="1" t="s">
        <v>20</v>
      </c>
      <c r="Q13" s="1" t="s">
        <v>20</v>
      </c>
      <c r="R13" s="1" t="s">
        <v>20</v>
      </c>
      <c r="S13" s="1" t="s">
        <v>20</v>
      </c>
      <c r="T13" s="29" t="s">
        <v>21</v>
      </c>
    </row>
    <row r="14" spans="1:20">
      <c r="B14" s="22" t="s">
        <v>9</v>
      </c>
      <c r="C14" s="1">
        <v>44</v>
      </c>
      <c r="D14" s="5">
        <v>43</v>
      </c>
      <c r="E14" s="1">
        <v>48</v>
      </c>
      <c r="F14" s="1">
        <v>121</v>
      </c>
      <c r="G14" s="1">
        <v>47</v>
      </c>
      <c r="H14" s="1">
        <v>60</v>
      </c>
      <c r="I14" s="5">
        <f>SUM(C14:H14)</f>
        <v>363</v>
      </c>
      <c r="L14" s="22" t="s">
        <v>9</v>
      </c>
      <c r="M14" s="1">
        <v>2</v>
      </c>
      <c r="N14" s="5">
        <v>0</v>
      </c>
      <c r="O14" s="1">
        <v>1</v>
      </c>
      <c r="P14" s="1">
        <v>7</v>
      </c>
      <c r="Q14" s="1">
        <v>0</v>
      </c>
      <c r="R14" s="1">
        <v>1</v>
      </c>
      <c r="S14" s="5">
        <f>SUM(M14:R14)</f>
        <v>11</v>
      </c>
    </row>
    <row r="15" spans="1:20">
      <c r="B15" s="30" t="s">
        <v>13</v>
      </c>
      <c r="C15" s="27">
        <v>6</v>
      </c>
      <c r="D15" s="27">
        <v>18</v>
      </c>
      <c r="E15" s="26">
        <v>11</v>
      </c>
      <c r="F15" s="27">
        <v>24</v>
      </c>
      <c r="G15" s="26">
        <v>11</v>
      </c>
      <c r="H15" s="27">
        <v>12</v>
      </c>
      <c r="I15" s="26">
        <f>SUM(C15:H15)</f>
        <v>82</v>
      </c>
      <c r="L15" s="22" t="s">
        <v>13</v>
      </c>
      <c r="M15" s="12">
        <v>0</v>
      </c>
      <c r="N15" s="12">
        <v>0</v>
      </c>
      <c r="O15" s="5">
        <v>3</v>
      </c>
      <c r="P15" s="12">
        <v>3</v>
      </c>
      <c r="Q15" s="5">
        <v>1</v>
      </c>
      <c r="R15" s="12">
        <v>4</v>
      </c>
      <c r="S15" s="5">
        <f>SUM(M15:R15)</f>
        <v>11</v>
      </c>
    </row>
    <row r="16" spans="1:20">
      <c r="B16" s="23" t="s">
        <v>11</v>
      </c>
      <c r="C16" s="24">
        <f t="shared" ref="C16:I16" si="0">SUM(C12:C15)</f>
        <v>50</v>
      </c>
      <c r="D16" s="24">
        <f t="shared" si="0"/>
        <v>63</v>
      </c>
      <c r="E16" s="24">
        <f t="shared" si="0"/>
        <v>61</v>
      </c>
      <c r="F16" s="24">
        <f t="shared" si="0"/>
        <v>146</v>
      </c>
      <c r="G16" s="24">
        <f t="shared" si="0"/>
        <v>59</v>
      </c>
      <c r="H16" s="24">
        <f t="shared" si="0"/>
        <v>72</v>
      </c>
      <c r="I16" s="28">
        <f t="shared" si="0"/>
        <v>451</v>
      </c>
      <c r="L16" s="23" t="s">
        <v>11</v>
      </c>
      <c r="M16" s="24">
        <f>SUM(M12:M15)</f>
        <v>2</v>
      </c>
      <c r="N16" s="24">
        <f>SUM(N12:N15)</f>
        <v>0</v>
      </c>
      <c r="O16" s="24">
        <f>SUM(O12:O15)</f>
        <v>4</v>
      </c>
      <c r="P16" s="24">
        <f>SUM(P12:P15)</f>
        <v>10</v>
      </c>
      <c r="Q16" s="24">
        <v>1</v>
      </c>
      <c r="R16" s="24">
        <f>SUM(R12:R15)</f>
        <v>5</v>
      </c>
      <c r="S16" s="21">
        <f>SUM(S12:S15)</f>
        <v>22</v>
      </c>
    </row>
    <row r="17" spans="1:19">
      <c r="A17" s="4"/>
      <c r="B17" s="4" t="s">
        <v>10</v>
      </c>
      <c r="C17" s="3">
        <f>C16/247</f>
        <v>0.20242914979757085</v>
      </c>
      <c r="D17" s="3">
        <f>D16/303</f>
        <v>0.20792079207920791</v>
      </c>
      <c r="E17" s="3">
        <f>E16/324</f>
        <v>0.18827160493827161</v>
      </c>
      <c r="F17" s="19">
        <f>F16/545</f>
        <v>0.26788990825688075</v>
      </c>
      <c r="G17" s="3">
        <f>G16/300</f>
        <v>0.19666666666666666</v>
      </c>
      <c r="H17" s="16">
        <f>H16/183</f>
        <v>0.39344262295081966</v>
      </c>
      <c r="I17" s="3">
        <f>I16/1902</f>
        <v>0.23711882229232387</v>
      </c>
      <c r="L17" s="4" t="s">
        <v>10</v>
      </c>
      <c r="M17" s="3">
        <f>M16/247</f>
        <v>8.0971659919028341E-3</v>
      </c>
      <c r="N17" s="3">
        <f>N16/303</f>
        <v>0</v>
      </c>
      <c r="O17" s="3">
        <f>O16/324</f>
        <v>1.2345679012345678E-2</v>
      </c>
      <c r="P17" s="19">
        <f>P16/545</f>
        <v>1.834862385321101E-2</v>
      </c>
      <c r="Q17" s="3">
        <f>Q16/300</f>
        <v>3.3333333333333335E-3</v>
      </c>
      <c r="R17" s="25">
        <f>R16/183</f>
        <v>2.7322404371584699E-2</v>
      </c>
      <c r="S17" s="3">
        <f>S16/1902</f>
        <v>1.1566771819137749E-2</v>
      </c>
    </row>
    <row r="18" spans="1:19" s="11" customFormat="1">
      <c r="A18" s="10"/>
    </row>
    <row r="19" spans="1:19" s="6" customFormat="1" ht="24">
      <c r="A19" s="10" t="s">
        <v>23</v>
      </c>
      <c r="K19" s="14" t="s">
        <v>19</v>
      </c>
    </row>
    <row r="20" spans="1:19">
      <c r="A20" s="12" t="s">
        <v>14</v>
      </c>
      <c r="B20" s="5" t="s">
        <v>15</v>
      </c>
      <c r="C20" s="1" t="s">
        <v>0</v>
      </c>
      <c r="D20" s="5" t="s">
        <v>1</v>
      </c>
      <c r="E20" s="1" t="s">
        <v>2</v>
      </c>
      <c r="F20" s="18" t="s">
        <v>3</v>
      </c>
      <c r="G20" s="5" t="s">
        <v>4</v>
      </c>
      <c r="H20" s="17" t="s">
        <v>5</v>
      </c>
      <c r="I20" s="5" t="s">
        <v>6</v>
      </c>
      <c r="K20" s="12" t="s">
        <v>14</v>
      </c>
      <c r="L20" s="5" t="s">
        <v>15</v>
      </c>
      <c r="M20" s="1" t="s">
        <v>0</v>
      </c>
      <c r="N20" s="5" t="s">
        <v>1</v>
      </c>
      <c r="O20" s="1" t="s">
        <v>2</v>
      </c>
      <c r="P20" s="18" t="s">
        <v>3</v>
      </c>
      <c r="Q20" s="5" t="s">
        <v>4</v>
      </c>
      <c r="R20" s="7" t="s">
        <v>5</v>
      </c>
      <c r="S20" s="5" t="s">
        <v>6</v>
      </c>
    </row>
    <row r="21" spans="1:19">
      <c r="A21" s="5" t="s">
        <v>13</v>
      </c>
      <c r="B21" s="5" t="s">
        <v>7</v>
      </c>
      <c r="C21" s="12">
        <v>0</v>
      </c>
      <c r="D21" s="12">
        <v>2</v>
      </c>
      <c r="E21" s="12">
        <v>1</v>
      </c>
      <c r="F21" s="12">
        <v>0</v>
      </c>
      <c r="G21" s="12">
        <v>0</v>
      </c>
      <c r="H21" s="12">
        <v>2</v>
      </c>
      <c r="I21" s="5">
        <f>SUM(C21:H21)</f>
        <v>5</v>
      </c>
      <c r="K21" s="5" t="s">
        <v>13</v>
      </c>
      <c r="L21" s="5" t="s">
        <v>7</v>
      </c>
      <c r="M21" s="31"/>
      <c r="N21" s="31"/>
      <c r="O21" s="31"/>
      <c r="P21" s="31"/>
      <c r="Q21" s="31"/>
      <c r="R21" s="31"/>
      <c r="S21" s="5">
        <f>SUM(M21:R21)</f>
        <v>0</v>
      </c>
    </row>
    <row r="22" spans="1:19">
      <c r="A22" s="5" t="s">
        <v>13</v>
      </c>
      <c r="B22" s="5" t="s">
        <v>24</v>
      </c>
      <c r="C22" s="12">
        <v>0</v>
      </c>
      <c r="D22" s="12">
        <v>2</v>
      </c>
      <c r="E22" s="12">
        <v>0</v>
      </c>
      <c r="F22" s="12">
        <v>5</v>
      </c>
      <c r="G22" s="12">
        <v>2</v>
      </c>
      <c r="H22" s="12">
        <v>1</v>
      </c>
      <c r="I22" s="5">
        <f>SUM(C22:H22)</f>
        <v>10</v>
      </c>
      <c r="K22" s="5"/>
      <c r="L22" s="5" t="s">
        <v>24</v>
      </c>
      <c r="M22" s="31"/>
      <c r="N22" s="31"/>
      <c r="O22" s="5">
        <v>2</v>
      </c>
      <c r="P22" s="31"/>
      <c r="Q22" s="31"/>
      <c r="R22" s="31"/>
      <c r="S22" s="5">
        <f>SUM(M22:R22)</f>
        <v>2</v>
      </c>
    </row>
    <row r="23" spans="1:19">
      <c r="A23" s="26" t="s">
        <v>13</v>
      </c>
      <c r="B23" s="26" t="s">
        <v>36</v>
      </c>
      <c r="C23" s="12">
        <v>0</v>
      </c>
      <c r="D23" s="27">
        <v>1</v>
      </c>
      <c r="E23" s="12">
        <v>0</v>
      </c>
      <c r="F23" s="27">
        <v>0</v>
      </c>
      <c r="G23" s="27">
        <v>0</v>
      </c>
      <c r="H23" s="27">
        <v>0</v>
      </c>
      <c r="I23" s="26">
        <f>SUM(C23:H23)</f>
        <v>1</v>
      </c>
      <c r="K23" s="2"/>
      <c r="L23" s="36"/>
      <c r="M23" s="39"/>
      <c r="N23" s="39"/>
      <c r="O23" s="36"/>
      <c r="P23" s="39"/>
      <c r="Q23" s="39"/>
      <c r="R23" s="39"/>
      <c r="S23" s="36"/>
    </row>
    <row r="25" spans="1:19" ht="24">
      <c r="A25" s="10" t="s">
        <v>22</v>
      </c>
      <c r="K25" s="14" t="s">
        <v>19</v>
      </c>
    </row>
    <row r="26" spans="1:19">
      <c r="A26" s="64" t="s">
        <v>12</v>
      </c>
      <c r="B26" s="65"/>
      <c r="C26" s="1" t="s">
        <v>0</v>
      </c>
      <c r="D26" s="5" t="s">
        <v>1</v>
      </c>
      <c r="E26" s="1" t="s">
        <v>2</v>
      </c>
      <c r="F26" s="1" t="s">
        <v>3</v>
      </c>
      <c r="G26" s="5" t="s">
        <v>4</v>
      </c>
      <c r="H26" s="7" t="s">
        <v>5</v>
      </c>
      <c r="I26" s="5" t="s">
        <v>6</v>
      </c>
      <c r="K26" s="60" t="s">
        <v>12</v>
      </c>
      <c r="L26" s="60"/>
      <c r="M26" s="1" t="s">
        <v>0</v>
      </c>
      <c r="N26" s="5" t="s">
        <v>1</v>
      </c>
      <c r="O26" s="1" t="s">
        <v>2</v>
      </c>
      <c r="P26" s="1" t="s">
        <v>3</v>
      </c>
      <c r="Q26" s="5" t="s">
        <v>4</v>
      </c>
      <c r="R26" s="7" t="s">
        <v>5</v>
      </c>
      <c r="S26" s="5" t="s">
        <v>6</v>
      </c>
    </row>
    <row r="27" spans="1:19" ht="24">
      <c r="A27" s="61">
        <v>45053</v>
      </c>
      <c r="B27" s="61"/>
      <c r="C27" s="12">
        <v>0</v>
      </c>
      <c r="D27" s="5">
        <v>1</v>
      </c>
      <c r="E27" s="12">
        <v>0</v>
      </c>
      <c r="F27" s="12">
        <v>0</v>
      </c>
      <c r="G27" s="12">
        <v>0</v>
      </c>
      <c r="H27" s="5">
        <v>1</v>
      </c>
      <c r="I27" s="5">
        <f t="shared" ref="I27:I31" si="1">SUM(C27:H27)</f>
        <v>2</v>
      </c>
      <c r="J27" s="15"/>
      <c r="K27" s="63"/>
      <c r="L27" s="63"/>
      <c r="M27" s="20"/>
      <c r="N27" s="20"/>
      <c r="O27" s="31"/>
      <c r="P27" s="31"/>
      <c r="Q27" s="31"/>
      <c r="R27" s="31"/>
      <c r="S27" s="31"/>
    </row>
    <row r="28" spans="1:19" ht="24">
      <c r="A28" s="61">
        <v>45054</v>
      </c>
      <c r="B28" s="61"/>
      <c r="C28" s="12">
        <v>0</v>
      </c>
      <c r="D28" s="5">
        <v>1</v>
      </c>
      <c r="E28" s="12">
        <v>0</v>
      </c>
      <c r="F28" s="12">
        <v>0</v>
      </c>
      <c r="G28" s="12">
        <v>0</v>
      </c>
      <c r="H28" s="12">
        <v>0</v>
      </c>
      <c r="I28" s="5">
        <f t="shared" si="1"/>
        <v>1</v>
      </c>
      <c r="J28" s="15"/>
      <c r="K28" s="63"/>
      <c r="L28" s="63"/>
      <c r="M28" s="20"/>
      <c r="N28" s="20"/>
      <c r="O28" s="31"/>
      <c r="P28" s="31"/>
      <c r="Q28" s="31"/>
      <c r="R28" s="31"/>
      <c r="S28" s="31"/>
    </row>
    <row r="29" spans="1:19" ht="24">
      <c r="A29" s="61">
        <v>45055</v>
      </c>
      <c r="B29" s="61"/>
      <c r="C29" s="12">
        <v>0</v>
      </c>
      <c r="D29" s="12">
        <v>0</v>
      </c>
      <c r="E29" s="12">
        <v>0</v>
      </c>
      <c r="F29" s="5">
        <v>1</v>
      </c>
      <c r="G29" s="5">
        <v>2</v>
      </c>
      <c r="H29" s="12">
        <v>0</v>
      </c>
      <c r="I29" s="5">
        <f t="shared" si="1"/>
        <v>3</v>
      </c>
      <c r="J29" s="15"/>
      <c r="K29" s="61">
        <v>45055</v>
      </c>
      <c r="L29" s="61"/>
      <c r="M29" s="12">
        <v>0</v>
      </c>
      <c r="N29" s="12">
        <v>0</v>
      </c>
      <c r="O29" s="5">
        <v>1</v>
      </c>
      <c r="P29" s="12">
        <v>0</v>
      </c>
      <c r="Q29" s="12">
        <v>0</v>
      </c>
      <c r="R29" s="12">
        <v>0</v>
      </c>
      <c r="S29" s="5">
        <f>SUM(M29:R29)</f>
        <v>1</v>
      </c>
    </row>
    <row r="30" spans="1:19" ht="24">
      <c r="A30" s="61">
        <v>45056</v>
      </c>
      <c r="B30" s="61"/>
      <c r="C30" s="12">
        <v>0</v>
      </c>
      <c r="D30" s="12">
        <v>0</v>
      </c>
      <c r="E30" s="12">
        <v>0</v>
      </c>
      <c r="F30" s="5">
        <v>2</v>
      </c>
      <c r="G30" s="12">
        <v>0</v>
      </c>
      <c r="H30" s="12">
        <v>0</v>
      </c>
      <c r="I30" s="5">
        <f t="shared" si="1"/>
        <v>2</v>
      </c>
      <c r="J30" s="15"/>
      <c r="K30" s="63"/>
      <c r="L30" s="63"/>
      <c r="M30" s="12"/>
      <c r="N30" s="12"/>
      <c r="O30" s="12"/>
      <c r="P30" s="12"/>
      <c r="Q30" s="12"/>
      <c r="R30" s="12"/>
      <c r="S30" s="31"/>
    </row>
    <row r="31" spans="1:19" ht="24">
      <c r="A31" s="61">
        <v>45058</v>
      </c>
      <c r="B31" s="61"/>
      <c r="C31" s="12">
        <v>0</v>
      </c>
      <c r="D31" s="12">
        <v>0</v>
      </c>
      <c r="E31" s="12">
        <v>0</v>
      </c>
      <c r="F31" s="5">
        <v>1</v>
      </c>
      <c r="G31" s="12">
        <v>0</v>
      </c>
      <c r="H31" s="12">
        <v>0</v>
      </c>
      <c r="I31" s="5">
        <f t="shared" si="1"/>
        <v>1</v>
      </c>
      <c r="J31" s="15"/>
      <c r="K31" s="61">
        <v>45058</v>
      </c>
      <c r="L31" s="61"/>
      <c r="M31" s="12"/>
      <c r="N31" s="12"/>
      <c r="O31" s="5">
        <v>1</v>
      </c>
      <c r="P31" s="12"/>
      <c r="Q31" s="12"/>
      <c r="R31" s="12"/>
      <c r="S31" s="5">
        <f>SUM(M31:R31)</f>
        <v>1</v>
      </c>
    </row>
    <row r="32" spans="1:19" ht="24">
      <c r="A32" s="61">
        <v>45062</v>
      </c>
      <c r="B32" s="61"/>
      <c r="C32" s="12">
        <v>0</v>
      </c>
      <c r="D32" s="12">
        <v>0</v>
      </c>
      <c r="E32" s="12">
        <v>0</v>
      </c>
      <c r="F32" s="5">
        <v>1</v>
      </c>
      <c r="G32" s="12">
        <v>0</v>
      </c>
      <c r="H32" s="12">
        <v>0</v>
      </c>
      <c r="I32" s="5">
        <v>1</v>
      </c>
      <c r="J32" s="15"/>
      <c r="K32" s="34"/>
      <c r="L32" s="34"/>
      <c r="M32" s="35"/>
      <c r="N32" s="35"/>
      <c r="O32" s="2"/>
      <c r="P32" s="35"/>
      <c r="Q32" s="35"/>
      <c r="R32" s="35"/>
      <c r="S32" s="2"/>
    </row>
    <row r="33" spans="1:19" ht="24">
      <c r="A33" s="61">
        <v>45063</v>
      </c>
      <c r="B33" s="61"/>
      <c r="C33" s="12">
        <v>0</v>
      </c>
      <c r="D33" s="12">
        <v>0</v>
      </c>
      <c r="E33" s="12">
        <v>0</v>
      </c>
      <c r="F33" s="5">
        <v>1</v>
      </c>
      <c r="G33" s="12">
        <v>0</v>
      </c>
      <c r="H33" s="12">
        <v>0</v>
      </c>
      <c r="I33" s="5">
        <v>1</v>
      </c>
      <c r="J33" s="15"/>
      <c r="K33" s="34"/>
      <c r="L33" s="34"/>
      <c r="M33" s="35"/>
      <c r="N33" s="35"/>
      <c r="O33" s="2"/>
      <c r="P33" s="35"/>
      <c r="Q33" s="35"/>
      <c r="R33" s="35"/>
      <c r="S33" s="2"/>
    </row>
    <row r="34" spans="1:19" ht="24">
      <c r="A34" s="62">
        <v>45083</v>
      </c>
      <c r="B34" s="62"/>
      <c r="C34" s="12">
        <v>0</v>
      </c>
      <c r="D34" s="12">
        <v>0</v>
      </c>
      <c r="E34" s="32">
        <v>1</v>
      </c>
      <c r="F34" s="12">
        <v>0</v>
      </c>
      <c r="G34" s="12">
        <v>0</v>
      </c>
      <c r="H34" s="12">
        <v>0</v>
      </c>
      <c r="I34" s="32">
        <v>1</v>
      </c>
      <c r="J34" s="15"/>
      <c r="K34" s="34"/>
      <c r="L34" s="34"/>
      <c r="M34" s="35"/>
      <c r="N34" s="35"/>
      <c r="O34" s="2"/>
      <c r="P34" s="35"/>
      <c r="Q34" s="35"/>
      <c r="R34" s="35"/>
      <c r="S34" s="2"/>
    </row>
    <row r="35" spans="1:19">
      <c r="G35" s="34"/>
      <c r="H35" s="40"/>
    </row>
    <row r="36" spans="1:19" s="6" customFormat="1" ht="24">
      <c r="A36" s="14" t="s">
        <v>37</v>
      </c>
      <c r="F36" s="6" t="s">
        <v>8</v>
      </c>
      <c r="G36" s="8">
        <f>H10</f>
        <v>45084</v>
      </c>
      <c r="H36" s="41">
        <f>I10</f>
        <v>0.29166666666666669</v>
      </c>
      <c r="K36" s="6" t="s">
        <v>38</v>
      </c>
      <c r="O36" s="10" t="s">
        <v>19</v>
      </c>
    </row>
    <row r="37" spans="1:19">
      <c r="A37" s="13"/>
      <c r="G37" s="34"/>
      <c r="H37" s="40"/>
    </row>
    <row r="38" spans="1:19">
      <c r="A38" s="59"/>
      <c r="B38" s="60" t="s">
        <v>39</v>
      </c>
      <c r="C38" s="60"/>
      <c r="D38" s="60"/>
      <c r="E38" s="60" t="s">
        <v>40</v>
      </c>
      <c r="F38" s="60"/>
      <c r="G38" s="60"/>
      <c r="H38" s="5" t="s">
        <v>41</v>
      </c>
      <c r="I38" s="60" t="s">
        <v>11</v>
      </c>
      <c r="K38" s="59"/>
      <c r="L38" s="42" t="s">
        <v>41</v>
      </c>
      <c r="M38" s="43" t="s">
        <v>42</v>
      </c>
    </row>
    <row r="39" spans="1:19" ht="21">
      <c r="A39" s="59"/>
      <c r="B39" s="44" t="s">
        <v>43</v>
      </c>
      <c r="C39" s="44" t="s">
        <v>44</v>
      </c>
      <c r="D39" s="44" t="s">
        <v>45</v>
      </c>
      <c r="E39" s="1" t="s">
        <v>46</v>
      </c>
      <c r="F39" s="1" t="s">
        <v>47</v>
      </c>
      <c r="G39" s="44" t="s">
        <v>45</v>
      </c>
      <c r="H39" s="45" t="s">
        <v>48</v>
      </c>
      <c r="I39" s="60"/>
      <c r="K39" s="59"/>
      <c r="L39" s="46" t="s">
        <v>49</v>
      </c>
      <c r="M39" s="47" t="s">
        <v>50</v>
      </c>
    </row>
    <row r="40" spans="1:19">
      <c r="A40" s="22" t="s">
        <v>16</v>
      </c>
      <c r="B40" s="48">
        <v>0</v>
      </c>
      <c r="C40" s="48">
        <v>0</v>
      </c>
      <c r="D40" s="48">
        <v>0</v>
      </c>
      <c r="E40" s="48">
        <v>0</v>
      </c>
      <c r="F40" s="48">
        <v>0</v>
      </c>
      <c r="G40" s="48">
        <v>0</v>
      </c>
      <c r="H40" s="48">
        <v>0</v>
      </c>
      <c r="I40" s="49">
        <f>SUM(B40:H40)</f>
        <v>0</v>
      </c>
      <c r="K40" s="22" t="s">
        <v>16</v>
      </c>
      <c r="L40" s="49">
        <v>0</v>
      </c>
      <c r="M40" s="49">
        <v>0</v>
      </c>
    </row>
    <row r="41" spans="1:19">
      <c r="A41" s="22" t="s">
        <v>17</v>
      </c>
      <c r="B41" s="48">
        <v>0</v>
      </c>
      <c r="C41" s="48">
        <v>0</v>
      </c>
      <c r="D41" s="48">
        <v>0</v>
      </c>
      <c r="E41" s="48">
        <v>0</v>
      </c>
      <c r="F41" s="48">
        <v>0</v>
      </c>
      <c r="G41" s="48">
        <v>0</v>
      </c>
      <c r="H41" s="48">
        <v>0</v>
      </c>
      <c r="I41" s="49">
        <f>SUM(B41:H41)</f>
        <v>0</v>
      </c>
      <c r="K41" s="22" t="s">
        <v>17</v>
      </c>
      <c r="L41" s="49">
        <v>0</v>
      </c>
      <c r="M41" s="49">
        <v>3</v>
      </c>
    </row>
    <row r="42" spans="1:19">
      <c r="A42" s="22" t="s">
        <v>9</v>
      </c>
      <c r="B42" s="48">
        <v>10</v>
      </c>
      <c r="C42" s="50">
        <v>1</v>
      </c>
      <c r="D42" s="48">
        <v>11</v>
      </c>
      <c r="E42" s="48">
        <v>6</v>
      </c>
      <c r="F42" s="48">
        <v>1</v>
      </c>
      <c r="G42" s="48">
        <v>0</v>
      </c>
      <c r="H42" s="50">
        <v>8</v>
      </c>
      <c r="I42" s="49">
        <f>SUM(B42:H42)</f>
        <v>37</v>
      </c>
      <c r="K42" s="22" t="s">
        <v>9</v>
      </c>
      <c r="L42" s="49">
        <v>47</v>
      </c>
      <c r="M42" s="49">
        <v>143</v>
      </c>
    </row>
    <row r="43" spans="1:19">
      <c r="A43" s="22" t="s">
        <v>13</v>
      </c>
      <c r="B43" s="51">
        <v>3</v>
      </c>
      <c r="C43" s="51">
        <v>2</v>
      </c>
      <c r="D43" s="50">
        <v>5</v>
      </c>
      <c r="E43" s="51">
        <v>1</v>
      </c>
      <c r="F43" s="50">
        <v>0</v>
      </c>
      <c r="G43" s="51">
        <v>0</v>
      </c>
      <c r="H43" s="50">
        <v>1</v>
      </c>
      <c r="I43" s="49">
        <f>SUM(B43:H43)</f>
        <v>12</v>
      </c>
      <c r="K43" s="22" t="s">
        <v>13</v>
      </c>
      <c r="L43" s="49">
        <v>2</v>
      </c>
      <c r="M43" s="49">
        <v>15</v>
      </c>
    </row>
    <row r="44" spans="1:19">
      <c r="A44" s="23" t="s">
        <v>11</v>
      </c>
      <c r="B44" s="52">
        <f t="shared" ref="B44:I44" si="2">SUM(B40:B43)</f>
        <v>13</v>
      </c>
      <c r="C44" s="52">
        <f t="shared" si="2"/>
        <v>3</v>
      </c>
      <c r="D44" s="52">
        <f t="shared" si="2"/>
        <v>16</v>
      </c>
      <c r="E44" s="52">
        <f t="shared" si="2"/>
        <v>7</v>
      </c>
      <c r="F44" s="52">
        <f t="shared" si="2"/>
        <v>1</v>
      </c>
      <c r="G44" s="52">
        <f t="shared" si="2"/>
        <v>0</v>
      </c>
      <c r="H44" s="53">
        <f t="shared" si="2"/>
        <v>9</v>
      </c>
      <c r="I44" s="54">
        <f t="shared" si="2"/>
        <v>49</v>
      </c>
      <c r="K44" s="23" t="s">
        <v>11</v>
      </c>
      <c r="L44" s="49">
        <f>SUM(L40:L43)</f>
        <v>49</v>
      </c>
      <c r="M44" s="49">
        <f>SUM(M40:M43)</f>
        <v>161</v>
      </c>
    </row>
    <row r="45" spans="1:19">
      <c r="A45" s="13"/>
      <c r="G45" s="34"/>
      <c r="H45" s="40"/>
    </row>
    <row r="47" spans="1:19">
      <c r="A47" s="59" t="s">
        <v>13</v>
      </c>
      <c r="B47" s="60" t="s">
        <v>39</v>
      </c>
      <c r="C47" s="60"/>
      <c r="D47" s="60"/>
      <c r="E47" s="60" t="s">
        <v>40</v>
      </c>
      <c r="F47" s="60"/>
      <c r="G47" s="60"/>
      <c r="H47" s="5" t="s">
        <v>41</v>
      </c>
      <c r="I47" s="60" t="s">
        <v>11</v>
      </c>
      <c r="K47" s="59" t="s">
        <v>13</v>
      </c>
      <c r="L47" s="42" t="s">
        <v>41</v>
      </c>
      <c r="M47" s="43" t="s">
        <v>42</v>
      </c>
      <c r="O47" s="59" t="s">
        <v>13</v>
      </c>
      <c r="P47" s="42" t="s">
        <v>41</v>
      </c>
      <c r="Q47" s="43" t="s">
        <v>42</v>
      </c>
    </row>
    <row r="48" spans="1:19" ht="21">
      <c r="A48" s="59"/>
      <c r="B48" s="44" t="s">
        <v>43</v>
      </c>
      <c r="C48" s="44" t="s">
        <v>44</v>
      </c>
      <c r="D48" s="44" t="s">
        <v>45</v>
      </c>
      <c r="E48" s="1" t="s">
        <v>46</v>
      </c>
      <c r="F48" s="1" t="s">
        <v>47</v>
      </c>
      <c r="G48" s="44" t="s">
        <v>45</v>
      </c>
      <c r="H48" s="45" t="s">
        <v>48</v>
      </c>
      <c r="I48" s="60"/>
      <c r="K48" s="59"/>
      <c r="L48" s="46" t="s">
        <v>49</v>
      </c>
      <c r="M48" s="47" t="s">
        <v>50</v>
      </c>
      <c r="O48" s="59"/>
      <c r="P48" s="46" t="s">
        <v>49</v>
      </c>
      <c r="Q48" s="47" t="s">
        <v>50</v>
      </c>
    </row>
    <row r="49" spans="1:17">
      <c r="A49" s="5" t="s">
        <v>51</v>
      </c>
      <c r="B49" s="50">
        <v>3</v>
      </c>
      <c r="C49" s="50"/>
      <c r="D49" s="50">
        <v>4</v>
      </c>
      <c r="E49" s="50">
        <v>1</v>
      </c>
      <c r="F49" s="50"/>
      <c r="G49" s="50"/>
      <c r="H49" s="50"/>
      <c r="I49" s="49">
        <f>SUM(B49:H49)</f>
        <v>8</v>
      </c>
      <c r="K49" s="5" t="s">
        <v>51</v>
      </c>
      <c r="L49" s="5">
        <v>1</v>
      </c>
      <c r="M49" s="55">
        <v>13</v>
      </c>
      <c r="O49" s="5" t="s">
        <v>51</v>
      </c>
      <c r="P49" s="5">
        <v>0</v>
      </c>
      <c r="Q49" s="55">
        <v>0</v>
      </c>
    </row>
    <row r="50" spans="1:17">
      <c r="A50" s="5" t="s">
        <v>52</v>
      </c>
      <c r="B50" s="50"/>
      <c r="C50" s="50"/>
      <c r="D50" s="50"/>
      <c r="E50" s="50"/>
      <c r="F50" s="50"/>
      <c r="G50" s="50"/>
      <c r="H50" s="50">
        <v>1</v>
      </c>
      <c r="I50" s="49">
        <f>SUM(B50:H50)</f>
        <v>1</v>
      </c>
      <c r="K50" s="5" t="s">
        <v>52</v>
      </c>
      <c r="L50" s="5">
        <v>1</v>
      </c>
      <c r="M50" s="55">
        <v>2</v>
      </c>
      <c r="O50" s="5" t="s">
        <v>52</v>
      </c>
      <c r="P50" s="5">
        <v>0</v>
      </c>
      <c r="Q50" s="55">
        <v>0</v>
      </c>
    </row>
    <row r="51" spans="1:17">
      <c r="A51" s="5" t="s">
        <v>53</v>
      </c>
      <c r="B51" s="50"/>
      <c r="C51" s="50"/>
      <c r="D51" s="50"/>
      <c r="E51" s="50"/>
      <c r="F51" s="50"/>
      <c r="G51" s="50"/>
      <c r="H51" s="50"/>
      <c r="I51" s="49">
        <f>SUM(B51:H51)</f>
        <v>0</v>
      </c>
      <c r="K51" s="5" t="s">
        <v>53</v>
      </c>
      <c r="L51" s="5">
        <v>0</v>
      </c>
      <c r="M51" s="55">
        <v>0</v>
      </c>
      <c r="O51" s="5" t="s">
        <v>53</v>
      </c>
      <c r="P51" s="5">
        <v>0</v>
      </c>
      <c r="Q51" s="55">
        <v>0</v>
      </c>
    </row>
    <row r="52" spans="1:17">
      <c r="A52" s="5" t="s">
        <v>7</v>
      </c>
      <c r="B52" s="50"/>
      <c r="C52" s="50">
        <v>2</v>
      </c>
      <c r="D52" s="50"/>
      <c r="E52" s="50"/>
      <c r="F52" s="50"/>
      <c r="G52" s="50"/>
      <c r="H52" s="50"/>
      <c r="I52" s="49">
        <f>SUM(B52:H52)</f>
        <v>2</v>
      </c>
      <c r="K52" s="5" t="s">
        <v>7</v>
      </c>
      <c r="L52" s="5">
        <v>0</v>
      </c>
      <c r="M52" s="55">
        <v>0</v>
      </c>
      <c r="O52" s="5" t="s">
        <v>7</v>
      </c>
      <c r="P52" s="5">
        <v>0</v>
      </c>
      <c r="Q52" s="56">
        <v>17</v>
      </c>
    </row>
    <row r="53" spans="1:17">
      <c r="A53" s="32" t="s">
        <v>24</v>
      </c>
      <c r="B53" s="57"/>
      <c r="C53" s="57"/>
      <c r="D53" s="57">
        <v>1</v>
      </c>
      <c r="E53" s="57"/>
      <c r="F53" s="57"/>
      <c r="G53" s="57"/>
      <c r="H53" s="57"/>
      <c r="I53" s="58">
        <f>SUM(B53:H53)</f>
        <v>1</v>
      </c>
      <c r="K53" s="5" t="s">
        <v>24</v>
      </c>
      <c r="L53" s="5"/>
      <c r="M53" s="55"/>
    </row>
    <row r="54" spans="1:17">
      <c r="A54"/>
    </row>
    <row r="55" spans="1:17">
      <c r="A55"/>
    </row>
    <row r="56" spans="1:17">
      <c r="A56"/>
    </row>
    <row r="57" spans="1:17">
      <c r="A57"/>
    </row>
    <row r="58" spans="1:17">
      <c r="A58"/>
    </row>
    <row r="59" spans="1:17">
      <c r="A59"/>
    </row>
    <row r="60" spans="1:17">
      <c r="A60"/>
    </row>
    <row r="61" spans="1:17">
      <c r="A61"/>
    </row>
    <row r="62" spans="1:17">
      <c r="A62"/>
    </row>
    <row r="63" spans="1:17">
      <c r="A63"/>
    </row>
    <row r="64" spans="1:17">
      <c r="A64"/>
    </row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</sheetData>
  <mergeCells count="26">
    <mergeCell ref="A26:B26"/>
    <mergeCell ref="K26:L26"/>
    <mergeCell ref="A27:B27"/>
    <mergeCell ref="K27:L27"/>
    <mergeCell ref="A28:B28"/>
    <mergeCell ref="K28:L28"/>
    <mergeCell ref="A29:B29"/>
    <mergeCell ref="K29:L29"/>
    <mergeCell ref="A33:B33"/>
    <mergeCell ref="A34:B34"/>
    <mergeCell ref="A30:B30"/>
    <mergeCell ref="K30:L30"/>
    <mergeCell ref="A31:B31"/>
    <mergeCell ref="K31:L31"/>
    <mergeCell ref="A32:B32"/>
    <mergeCell ref="A38:A39"/>
    <mergeCell ref="B38:D38"/>
    <mergeCell ref="E38:G38"/>
    <mergeCell ref="I38:I39"/>
    <mergeCell ref="K38:K39"/>
    <mergeCell ref="O47:O48"/>
    <mergeCell ref="A47:A48"/>
    <mergeCell ref="B47:D47"/>
    <mergeCell ref="E47:G47"/>
    <mergeCell ref="I47:I48"/>
    <mergeCell ref="K47:K48"/>
  </mergeCells>
  <phoneticPr fontId="1"/>
  <printOptions horizontalCentered="1" verticalCentered="1"/>
  <pageMargins left="0.25" right="0.25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2022-11-14T00:17:33Z</cp:lastPrinted>
  <dcterms:created xsi:type="dcterms:W3CDTF">2022-05-18T06:35:45Z</dcterms:created>
  <dcterms:modified xsi:type="dcterms:W3CDTF">2023-06-07T00:25:27Z</dcterms:modified>
</cp:coreProperties>
</file>