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COVID-19関連データ/"/>
    </mc:Choice>
  </mc:AlternateContent>
  <xr:revisionPtr revIDLastSave="0" documentId="13_ncr:1_{325A28EF-9E9A-6B46-846A-3A29F0CB5995}" xr6:coauthVersionLast="47" xr6:coauthVersionMax="47" xr10:uidLastSave="{00000000-0000-0000-0000-000000000000}"/>
  <bookViews>
    <workbookView xWindow="6780" yWindow="500" windowWidth="25500" windowHeight="17500" xr2:uid="{0C257AB6-AA0F-974E-AD03-1B7DE99AE6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25" i="1" l="1"/>
  <c r="S15" i="1"/>
  <c r="I25" i="1"/>
  <c r="I24" i="1" l="1"/>
  <c r="I44" i="1" l="1"/>
  <c r="I23" i="1"/>
  <c r="I15" i="1"/>
  <c r="I22" i="1" l="1"/>
  <c r="I21" i="1" l="1"/>
  <c r="I20" i="1"/>
  <c r="I43" i="1" l="1"/>
  <c r="I42" i="1"/>
  <c r="I19" i="1"/>
  <c r="S14" i="1"/>
  <c r="I14" i="1" l="1"/>
  <c r="I41" i="1"/>
  <c r="I6" i="1" l="1"/>
  <c r="I7" i="1"/>
  <c r="I8" i="1"/>
  <c r="I32" i="1"/>
  <c r="I33" i="1"/>
  <c r="I34" i="1"/>
  <c r="I31" i="1"/>
  <c r="I35" i="1" l="1"/>
  <c r="L35" i="1" l="1"/>
  <c r="M35" i="1"/>
  <c r="G35" i="1"/>
  <c r="F35" i="1"/>
  <c r="E35" i="1"/>
  <c r="D35" i="1"/>
  <c r="C35" i="1"/>
  <c r="B35" i="1"/>
  <c r="H35" i="1"/>
  <c r="R9" i="1" l="1"/>
  <c r="R10" i="1" s="1"/>
  <c r="Q10" i="1"/>
  <c r="P9" i="1"/>
  <c r="P10" i="1" s="1"/>
  <c r="O9" i="1"/>
  <c r="O10" i="1" s="1"/>
  <c r="N9" i="1"/>
  <c r="N10" i="1" s="1"/>
  <c r="M9" i="1"/>
  <c r="M10" i="1" s="1"/>
  <c r="S8" i="1"/>
  <c r="S7" i="1"/>
  <c r="I5" i="1"/>
  <c r="S9" i="1" l="1"/>
  <c r="S10" i="1" s="1"/>
  <c r="I40" i="1" l="1"/>
  <c r="D9" i="1"/>
  <c r="D10" i="1" s="1"/>
  <c r="E9" i="1"/>
  <c r="E10" i="1" s="1"/>
  <c r="F9" i="1"/>
  <c r="F10" i="1" s="1"/>
  <c r="G9" i="1"/>
  <c r="G10" i="1" s="1"/>
  <c r="H9" i="1"/>
  <c r="H10" i="1" s="1"/>
  <c r="C9" i="1"/>
  <c r="C10" i="1" s="1"/>
  <c r="I9" i="1"/>
  <c r="I10" i="1" s="1"/>
  <c r="G27" i="1" l="1"/>
  <c r="H27" i="1"/>
</calcChain>
</file>

<file path=xl/sharedStrings.xml><?xml version="1.0" encoding="utf-8"?>
<sst xmlns="http://schemas.openxmlformats.org/spreadsheetml/2006/main" count="156" uniqueCount="42">
  <si>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</si>
  <si>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</si>
  <si>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</si>
  <si>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</si>
  <si>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</si>
  <si>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</si>
  <si>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</si>
  <si>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1月</t>
    <rPh sb="1" eb="2">
      <t xml:space="preserve">ガツ </t>
    </rPh>
    <phoneticPr fontId="1"/>
  </si>
  <si>
    <t>2月</t>
  </si>
  <si>
    <t>3月</t>
  </si>
  <si>
    <t>4月</t>
  </si>
  <si>
    <t xml:space="preserve">Last updated: </t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</si>
  <si>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</si>
  <si>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</si>
  <si>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新型コロナ感染者数(法人教職員)</t>
    <rPh sb="0" eb="2">
      <t xml:space="preserve">シンガタコロナ </t>
    </rPh>
    <rPh sb="5" eb="9">
      <t xml:space="preserve">カンセンシャスウ </t>
    </rPh>
    <rPh sb="10" eb="12">
      <t xml:space="preserve">ホウジン </t>
    </rPh>
    <rPh sb="12" eb="15">
      <t xml:space="preserve">キョウショクイン </t>
    </rPh>
    <phoneticPr fontId="1"/>
  </si>
  <si>
    <t>大学・短大</t>
    <rPh sb="0" eb="2">
      <t xml:space="preserve">ダイガク </t>
    </rPh>
    <rPh sb="3" eb="5">
      <t xml:space="preserve">タンダイ </t>
    </rPh>
    <phoneticPr fontId="1"/>
  </si>
  <si>
    <t>専任教員</t>
    <rPh sb="0" eb="4">
      <t xml:space="preserve">センニンキョウイン </t>
    </rPh>
    <phoneticPr fontId="1"/>
  </si>
  <si>
    <t>非常勤講師</t>
    <rPh sb="0" eb="3">
      <t xml:space="preserve">ヒジョウキン </t>
    </rPh>
    <rPh sb="3" eb="5">
      <t xml:space="preserve">コウシ </t>
    </rPh>
    <phoneticPr fontId="1"/>
  </si>
  <si>
    <t>職員</t>
    <rPh sb="0" eb="2">
      <t xml:space="preserve">ショクイン </t>
    </rPh>
    <phoneticPr fontId="1"/>
  </si>
  <si>
    <t>附属高校</t>
    <rPh sb="0" eb="1">
      <t xml:space="preserve">フゾクコウコウ </t>
    </rPh>
    <phoneticPr fontId="1"/>
  </si>
  <si>
    <t>教員</t>
    <rPh sb="1" eb="2">
      <t xml:space="preserve">ショクイン </t>
    </rPh>
    <phoneticPr fontId="1"/>
  </si>
  <si>
    <t>附属幼稚園</t>
    <rPh sb="0" eb="5">
      <t xml:space="preserve">フゾクヨウチエン </t>
    </rPh>
    <phoneticPr fontId="1"/>
  </si>
  <si>
    <t>園児</t>
    <rPh sb="0" eb="2">
      <t xml:space="preserve">エンジ </t>
    </rPh>
    <phoneticPr fontId="1"/>
  </si>
  <si>
    <t>教職員</t>
    <rPh sb="0" eb="3">
      <t xml:space="preserve">キョウショクイン </t>
    </rPh>
    <phoneticPr fontId="1"/>
  </si>
  <si>
    <t>教員(非常勤)</t>
    <rPh sb="1" eb="2">
      <t xml:space="preserve">ショクイン </t>
    </rPh>
    <rPh sb="3" eb="6">
      <t xml:space="preserve">ヒジョウキン </t>
    </rPh>
    <phoneticPr fontId="1"/>
  </si>
  <si>
    <t>合計</t>
    <rPh sb="0" eb="2">
      <t xml:space="preserve">ゴウケイ </t>
    </rPh>
    <phoneticPr fontId="1"/>
  </si>
  <si>
    <t>附属高校</t>
    <rPh sb="0" eb="4">
      <t xml:space="preserve">フゾクコウコウ </t>
    </rPh>
    <phoneticPr fontId="1"/>
  </si>
  <si>
    <t>生徒</t>
    <rPh sb="0" eb="2">
      <t xml:space="preserve">セイト </t>
    </rPh>
    <phoneticPr fontId="1"/>
  </si>
  <si>
    <t>報告日</t>
    <rPh sb="0" eb="3">
      <t xml:space="preserve">ホウコクビ </t>
    </rPh>
    <phoneticPr fontId="1"/>
  </si>
  <si>
    <t>2023年</t>
    <rPh sb="4" eb="5">
      <t xml:space="preserve">ネン </t>
    </rPh>
    <phoneticPr fontId="1"/>
  </si>
  <si>
    <t>年</t>
    <rPh sb="0" eb="1">
      <t xml:space="preserve">ネン </t>
    </rPh>
    <phoneticPr fontId="1"/>
  </si>
  <si>
    <t>月</t>
    <rPh sb="0" eb="1">
      <t xml:space="preserve">ツキ </t>
    </rPh>
    <phoneticPr fontId="1"/>
  </si>
  <si>
    <t>2020年</t>
    <rPh sb="4" eb="5">
      <t xml:space="preserve">ネン </t>
    </rPh>
    <phoneticPr fontId="1"/>
  </si>
  <si>
    <t>2021年</t>
    <rPh sb="4" eb="5">
      <t xml:space="preserve">ネン </t>
    </rPh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</si>
  <si>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</si>
  <si>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インフルエンザ感染者数</t>
    <rPh sb="7" eb="11">
      <t xml:space="preserve">カンセンシャスウ </t>
    </rPh>
    <phoneticPr fontId="1"/>
  </si>
  <si>
    <t>n/a</t>
    <phoneticPr fontId="1"/>
  </si>
  <si>
    <t>n/a: Not Available</t>
    <phoneticPr fontId="1"/>
  </si>
  <si>
    <t>新型コロナ報告日別感染者数</t>
    <rPh sb="0" eb="2">
      <t xml:space="preserve">シンガタコロナ </t>
    </rPh>
    <rPh sb="5" eb="7">
      <t>ホウコク</t>
    </rPh>
    <rPh sb="7" eb="8">
      <t xml:space="preserve">ヒ </t>
    </rPh>
    <rPh sb="8" eb="9">
      <t xml:space="preserve">ベツ </t>
    </rPh>
    <rPh sb="9" eb="13">
      <t xml:space="preserve">カンセンシャスウ </t>
    </rPh>
    <phoneticPr fontId="1"/>
  </si>
  <si>
    <t>新型コロナ診断確定月別感染者数</t>
    <rPh sb="0" eb="2">
      <t xml:space="preserve">シンガタコロナ </t>
    </rPh>
    <rPh sb="5" eb="9">
      <t xml:space="preserve">シンダンカクテイベツ </t>
    </rPh>
    <rPh sb="9" eb="10">
      <t xml:space="preserve">ツキ </t>
    </rPh>
    <rPh sb="10" eb="11">
      <t xml:space="preserve">ベツ </t>
    </rPh>
    <rPh sb="11" eb="15">
      <t xml:space="preserve">カンセンシャスウ </t>
    </rPh>
    <phoneticPr fontId="1"/>
  </si>
  <si>
    <t>新型コロナ感染者数</t>
  </si>
  <si>
    <t>5月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</si>
</sst>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yyyy/m/d\(aaa\)"/>
    <numFmt numFmtId="177" formatCode="0.0%"/>
    <numFmt numFmtId="178" formatCode="0_);[Red]\(0\)"/>
    <numFmt numFmtId="179" formatCode="h:mm;@"/>
  </numFmts>
  <fonts count="11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b/>
      <sz val="12"/>
      <color theme="1"/>
      <name val="游明朝"/>
      <family val="1"/>
      <charset val="128"/>
    </font>
    <font>
      <b/>
      <sz val="12"/>
      <color rgb="FFFF0000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4"/>
      <color rgb="FFFF0000"/>
      <name val="游明朝"/>
      <family val="2"/>
      <charset val="128"/>
    </font>
    <font>
      <sz val="12"/>
      <color theme="0"/>
      <name val="游明朝"/>
      <family val="2"/>
      <charset val="128"/>
    </font>
    <font>
      <sz val="12"/>
      <color theme="0"/>
      <name val="游明朝 Regular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0" fillId="0" borderId="3" xfId="1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>
      <alignment vertical="center"/>
    </xf>
    <xf numFmtId="0" fontId="4" fillId="0" borderId="0" xfId="0" applyFont="1">
      <alignment vertical="center"/>
    </xf>
    <xf numFmtId="20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8" fontId="0" fillId="0" borderId="1" xfId="0" applyNumberForma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8" fontId="0" fillId="0" borderId="1" xfId="0" applyNumberForma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77" fontId="9" fillId="2" borderId="4" xfId="1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77" fontId="9" fillId="2" borderId="3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77" fontId="3" fillId="0" borderId="4" xfId="1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178" fontId="2" fillId="0" borderId="1" xfId="0" applyNumberFormat="1" applyFont="1" applyBorder="1" applyAlignment="1">
      <alignment horizontal="center" vertical="center"/>
    </xf>
    <xf numFmtId="178" fontId="7" fillId="0" borderId="1" xfId="0" applyNumberFormat="1" applyFont="1" applyBorder="1" applyAlignment="1">
      <alignment horizontal="center" vertical="center"/>
    </xf>
    <xf numFmtId="178" fontId="2" fillId="3" borderId="1" xfId="0" applyNumberFormat="1" applyFont="1" applyFill="1" applyBorder="1" applyAlignment="1">
      <alignment horizontal="center" vertical="center"/>
    </xf>
    <xf numFmtId="178" fontId="7" fillId="3" borderId="1" xfId="0" applyNumberFormat="1" applyFont="1" applyFill="1" applyBorder="1" applyAlignment="1">
      <alignment horizontal="center" vertical="center"/>
    </xf>
    <xf numFmtId="178" fontId="0" fillId="3" borderId="1" xfId="0" applyNumberFormat="1" applyFill="1" applyBorder="1">
      <alignment vertical="center"/>
    </xf>
    <xf numFmtId="0" fontId="7" fillId="4" borderId="5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178" fontId="5" fillId="0" borderId="1" xfId="0" applyNumberFormat="1" applyFont="1" applyBorder="1" applyAlignment="1">
      <alignment horizontal="right" vertical="center"/>
    </xf>
    <xf numFmtId="0" fontId="0" fillId="5" borderId="1" xfId="0" applyFill="1" applyBorder="1" applyAlignment="1">
      <alignment horizontal="center" vertical="center"/>
    </xf>
    <xf numFmtId="178" fontId="0" fillId="5" borderId="1" xfId="0" applyNumberFormat="1" applyFill="1" applyBorder="1" applyAlignment="1">
      <alignment horizontal="center" vertical="center"/>
    </xf>
    <xf numFmtId="178" fontId="0" fillId="5" borderId="1" xfId="0" applyNumberFormat="1" applyFill="1" applyBorder="1">
      <alignment vertical="center"/>
    </xf>
    <xf numFmtId="6" fontId="0" fillId="0" borderId="1" xfId="2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5" borderId="1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5" borderId="1" xfId="0" applyFill="1" applyBorder="1">
      <alignment vertical="center"/>
    </xf>
  </cellXfs>
  <cellStyles count="3">
    <cellStyle name="パーセント" xfId="1" builtinId="5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dimension ref="A1:T93"/>
  <sheetViews>
    <sheetView tabSelected="1" zoomScale="110" zoomScaleNormal="110" workbookViewId="0">
      <selection sqref="A1:XFD25"/>
    </sheetView>
  </sheetViews>
  <sheetFormatPr baseColWidth="10" defaultRowHeight="20"/>
  <cols>
    <col min="1" max="1" width="14.140625" style="2" bestFit="1" customWidth="1"/>
    <col min="2" max="2" width="12" bestFit="1" customWidth="1"/>
    <col min="6" max="6" width="13" bestFit="1" customWidth="1"/>
    <col min="7" max="7" width="14.140625" bestFit="1" customWidth="1"/>
    <col min="8" max="8" width="13" bestFit="1" customWidth="1"/>
    <col min="11" max="11" width="13.28515625" bestFit="1" customWidth="1"/>
  </cols>
  <sheetData>
    <row r="1" spans="1:20" s="8" customFormat="1"/>
    <row r="2" spans="1:20" ht="24">
      <c r="A2" s="25"/>
    </row>
    <row r="3" spans="1:20" s="22" customFormat="1" ht="24">
      <c r="A3" s="25" t="s">
        <v>34</v>
      </c>
      <c r="G3" s="8" t="s">
        <v>11</v>
      </c>
      <c r="H3" s="18">
        <v>45056</v>
      </c>
      <c r="I3" s="19">
        <v>0.29166666666666669</v>
      </c>
      <c r="K3" s="25" t="s">
        <v>35</v>
      </c>
    </row>
    <row r="4" spans="1:20">
      <c r="B4" s="34" t="s">
        <v>30</v>
      </c>
      <c r="C4" s="1" t="s">
        <v>0</v>
      </c>
      <c r="D4" s="6" t="s">
        <v>1</v>
      </c>
      <c r="E4" s="1" t="s">
        <v>2</v>
      </c>
      <c r="F4" s="29" t="s">
        <v>3</v>
      </c>
      <c r="G4" s="6" t="s">
        <v>4</v>
      </c>
      <c r="H4" s="28" t="s">
        <v>5</v>
      </c>
      <c r="I4" s="6" t="s">
        <v>6</v>
      </c>
      <c r="L4" s="34" t="s">
        <v>30</v>
      </c>
      <c r="M4" s="1" t="s">
        <v>0</v>
      </c>
      <c r="N4" s="6" t="s">
        <v>1</v>
      </c>
      <c r="O4" s="1" t="s">
        <v>2</v>
      </c>
      <c r="P4" s="29" t="s">
        <v>3</v>
      </c>
      <c r="Q4" s="6" t="s">
        <v>4</v>
      </c>
      <c r="R4" s="13" t="s">
        <v>5</v>
      </c>
      <c r="S4" s="6" t="s">
        <v>6</v>
      </c>
    </row>
    <row r="5" spans="1:20">
      <c r="B5" s="34" t="s">
        <v>32</v>
      </c>
      <c r="C5" s="1">
        <v>0</v>
      </c>
      <c r="D5" s="6">
        <v>1</v>
      </c>
      <c r="E5" s="1">
        <v>1</v>
      </c>
      <c r="F5" s="1">
        <v>0</v>
      </c>
      <c r="G5" s="1">
        <v>0</v>
      </c>
      <c r="H5" s="1">
        <v>0</v>
      </c>
      <c r="I5" s="6">
        <f>SUM(C5:H5)</f>
        <v>2</v>
      </c>
      <c r="L5" s="34" t="s">
        <v>32</v>
      </c>
      <c r="M5" s="1" t="s">
        <v>36</v>
      </c>
      <c r="N5" s="1" t="s">
        <v>36</v>
      </c>
      <c r="O5" s="1" t="s">
        <v>36</v>
      </c>
      <c r="P5" s="1" t="s">
        <v>36</v>
      </c>
      <c r="Q5" s="1" t="s">
        <v>36</v>
      </c>
      <c r="R5" s="1" t="s">
        <v>36</v>
      </c>
      <c r="S5" s="1" t="s">
        <v>36</v>
      </c>
    </row>
    <row r="6" spans="1:20">
      <c r="B6" s="34" t="s">
        <v>33</v>
      </c>
      <c r="C6" s="1">
        <v>0</v>
      </c>
      <c r="D6" s="6">
        <v>1</v>
      </c>
      <c r="E6" s="1">
        <v>1</v>
      </c>
      <c r="F6" s="1">
        <v>1</v>
      </c>
      <c r="G6" s="1">
        <v>1</v>
      </c>
      <c r="H6" s="1">
        <v>0</v>
      </c>
      <c r="I6" s="6">
        <f>SUM(C6:H6)</f>
        <v>4</v>
      </c>
      <c r="L6" s="34" t="s">
        <v>33</v>
      </c>
      <c r="M6" s="1" t="s">
        <v>36</v>
      </c>
      <c r="N6" s="1" t="s">
        <v>36</v>
      </c>
      <c r="O6" s="1" t="s">
        <v>36</v>
      </c>
      <c r="P6" s="1" t="s">
        <v>36</v>
      </c>
      <c r="Q6" s="1" t="s">
        <v>36</v>
      </c>
      <c r="R6" s="1" t="s">
        <v>36</v>
      </c>
      <c r="S6" s="1" t="s">
        <v>36</v>
      </c>
      <c r="T6" s="41" t="s">
        <v>37</v>
      </c>
    </row>
    <row r="7" spans="1:20">
      <c r="B7" s="34" t="s">
        <v>12</v>
      </c>
      <c r="C7" s="1">
        <v>44</v>
      </c>
      <c r="D7" s="6">
        <v>43</v>
      </c>
      <c r="E7" s="1">
        <v>48</v>
      </c>
      <c r="F7" s="1">
        <v>121</v>
      </c>
      <c r="G7" s="1">
        <v>47</v>
      </c>
      <c r="H7" s="1">
        <v>60</v>
      </c>
      <c r="I7" s="6">
        <f>SUM(C7:H7)</f>
        <v>363</v>
      </c>
      <c r="L7" s="34" t="s">
        <v>12</v>
      </c>
      <c r="M7" s="1">
        <v>2</v>
      </c>
      <c r="N7" s="6">
        <v>0</v>
      </c>
      <c r="O7" s="1">
        <v>1</v>
      </c>
      <c r="P7" s="1">
        <v>7</v>
      </c>
      <c r="Q7" s="1">
        <v>0</v>
      </c>
      <c r="R7" s="1">
        <v>1</v>
      </c>
      <c r="S7" s="6">
        <f>SUM(M7:R7)</f>
        <v>11</v>
      </c>
    </row>
    <row r="8" spans="1:20">
      <c r="B8" s="47" t="s">
        <v>29</v>
      </c>
      <c r="C8" s="39">
        <v>6</v>
      </c>
      <c r="D8" s="39">
        <v>18</v>
      </c>
      <c r="E8" s="38">
        <v>10</v>
      </c>
      <c r="F8" s="39">
        <v>18</v>
      </c>
      <c r="G8" s="38">
        <v>9</v>
      </c>
      <c r="H8" s="39">
        <v>12</v>
      </c>
      <c r="I8" s="38">
        <f>SUM(C8:H8)</f>
        <v>73</v>
      </c>
      <c r="L8" s="34" t="s">
        <v>29</v>
      </c>
      <c r="M8" s="23">
        <v>0</v>
      </c>
      <c r="N8" s="23">
        <v>0</v>
      </c>
      <c r="O8" s="6">
        <v>2</v>
      </c>
      <c r="P8" s="23">
        <v>3</v>
      </c>
      <c r="Q8" s="6">
        <v>1</v>
      </c>
      <c r="R8" s="23">
        <v>4</v>
      </c>
      <c r="S8" s="6">
        <f>SUM(M8:R8)</f>
        <v>10</v>
      </c>
    </row>
    <row r="9" spans="1:20">
      <c r="B9" s="35" t="s">
        <v>25</v>
      </c>
      <c r="C9" s="36">
        <f t="shared" ref="C9:I9" si="0">SUM(C5:C8)</f>
        <v>50</v>
      </c>
      <c r="D9" s="36">
        <f t="shared" si="0"/>
        <v>63</v>
      </c>
      <c r="E9" s="36">
        <f t="shared" si="0"/>
        <v>60</v>
      </c>
      <c r="F9" s="36">
        <f t="shared" si="0"/>
        <v>140</v>
      </c>
      <c r="G9" s="36">
        <f t="shared" si="0"/>
        <v>57</v>
      </c>
      <c r="H9" s="36">
        <f t="shared" si="0"/>
        <v>72</v>
      </c>
      <c r="I9" s="40">
        <f t="shared" si="0"/>
        <v>442</v>
      </c>
      <c r="L9" s="35" t="s">
        <v>25</v>
      </c>
      <c r="M9" s="36">
        <f>SUM(M5:M8)</f>
        <v>2</v>
      </c>
      <c r="N9" s="36">
        <f>SUM(N5:N8)</f>
        <v>0</v>
      </c>
      <c r="O9" s="36">
        <f>SUM(O5:O8)</f>
        <v>3</v>
      </c>
      <c r="P9" s="36">
        <f>SUM(P5:P8)</f>
        <v>10</v>
      </c>
      <c r="Q9" s="36">
        <v>1</v>
      </c>
      <c r="R9" s="36">
        <f>SUM(R5:R8)</f>
        <v>5</v>
      </c>
      <c r="S9" s="33">
        <f>SUM(S5:S8)</f>
        <v>21</v>
      </c>
    </row>
    <row r="10" spans="1:20">
      <c r="A10" s="5"/>
      <c r="B10" s="5" t="s">
        <v>13</v>
      </c>
      <c r="C10" s="4">
        <f>C9/247</f>
        <v>0.20242914979757085</v>
      </c>
      <c r="D10" s="4">
        <f>D9/303</f>
        <v>0.20792079207920791</v>
      </c>
      <c r="E10" s="4">
        <f>E9/324</f>
        <v>0.18518518518518517</v>
      </c>
      <c r="F10" s="30">
        <f>F9/545</f>
        <v>0.25688073394495414</v>
      </c>
      <c r="G10" s="4">
        <f>G9/300</f>
        <v>0.19</v>
      </c>
      <c r="H10" s="27">
        <f>H9/183</f>
        <v>0.39344262295081966</v>
      </c>
      <c r="I10" s="4">
        <f>I9/1902</f>
        <v>0.2323869610935857</v>
      </c>
      <c r="L10" s="5" t="s">
        <v>13</v>
      </c>
      <c r="M10" s="4">
        <f>M9/247</f>
        <v>8.0971659919028341E-3</v>
      </c>
      <c r="N10" s="4">
        <f>N9/303</f>
        <v>0</v>
      </c>
      <c r="O10" s="4">
        <f>O9/324</f>
        <v>9.2592592592592587E-3</v>
      </c>
      <c r="P10" s="30">
        <f>P9/545</f>
        <v>1.834862385321101E-2</v>
      </c>
      <c r="Q10" s="4">
        <f>Q9/300</f>
        <v>3.3333333333333335E-3</v>
      </c>
      <c r="R10" s="37">
        <f>R9/183</f>
        <v>2.7322404371584699E-2</v>
      </c>
      <c r="S10" s="4">
        <f>S9/1902</f>
        <v>1.1041009463722398E-2</v>
      </c>
    </row>
    <row r="11" spans="1:20" s="22" customFormat="1">
      <c r="A11" s="20"/>
    </row>
    <row r="12" spans="1:20" s="8" customFormat="1" ht="24">
      <c r="A12" s="20" t="s">
        <v>39</v>
      </c>
      <c r="K12" s="25" t="s">
        <v>35</v>
      </c>
    </row>
    <row r="13" spans="1:20">
      <c r="A13" s="23" t="s">
        <v>30</v>
      </c>
      <c r="B13" s="6" t="s">
        <v>31</v>
      </c>
      <c r="C13" s="1" t="s">
        <v>0</v>
      </c>
      <c r="D13" s="6" t="s">
        <v>1</v>
      </c>
      <c r="E13" s="1" t="s">
        <v>2</v>
      </c>
      <c r="F13" s="29" t="s">
        <v>3</v>
      </c>
      <c r="G13" s="6" t="s">
        <v>4</v>
      </c>
      <c r="H13" s="28" t="s">
        <v>5</v>
      </c>
      <c r="I13" s="6" t="s">
        <v>6</v>
      </c>
      <c r="K13" s="23" t="s">
        <v>30</v>
      </c>
      <c r="L13" s="6" t="s">
        <v>31</v>
      </c>
      <c r="M13" s="1" t="s">
        <v>0</v>
      </c>
      <c r="N13" s="6" t="s">
        <v>1</v>
      </c>
      <c r="O13" s="1" t="s">
        <v>2</v>
      </c>
      <c r="P13" s="29" t="s">
        <v>3</v>
      </c>
      <c r="Q13" s="6" t="s">
        <v>4</v>
      </c>
      <c r="R13" s="13" t="s">
        <v>5</v>
      </c>
      <c r="S13" s="6" t="s">
        <v>6</v>
      </c>
    </row>
    <row r="14" spans="1:20">
      <c r="A14" s="6" t="s">
        <v>29</v>
      </c>
      <c r="B14" s="6" t="s">
        <v>10</v>
      </c>
      <c r="C14" s="23">
        <v>0</v>
      </c>
      <c r="D14" s="23">
        <v>2</v>
      </c>
      <c r="E14" s="23">
        <v>1</v>
      </c>
      <c r="F14" s="23">
        <v>0</v>
      </c>
      <c r="G14" s="23">
        <v>0</v>
      </c>
      <c r="H14" s="23">
        <v>2</v>
      </c>
      <c r="I14" s="6">
        <f>SUM(C14:H14)</f>
        <v>5</v>
      </c>
      <c r="K14" s="6" t="s">
        <v>29</v>
      </c>
      <c r="L14" s="6" t="s">
        <v>10</v>
      </c>
      <c r="M14" s="48"/>
      <c r="N14" s="48"/>
      <c r="O14" s="48"/>
      <c r="P14" s="48"/>
      <c r="Q14" s="48"/>
      <c r="R14" s="48"/>
      <c r="S14" s="6">
        <f>SUM(M14:R14)</f>
        <v>0</v>
      </c>
    </row>
    <row r="15" spans="1:20">
      <c r="A15" s="38" t="s">
        <v>29</v>
      </c>
      <c r="B15" s="38" t="s">
        <v>41</v>
      </c>
      <c r="C15" s="23">
        <v>0</v>
      </c>
      <c r="D15" s="39">
        <v>2</v>
      </c>
      <c r="E15" s="23">
        <v>0</v>
      </c>
      <c r="F15" s="39">
        <v>1</v>
      </c>
      <c r="G15" s="39">
        <v>2</v>
      </c>
      <c r="H15" s="39">
        <v>1</v>
      </c>
      <c r="I15" s="38">
        <f>SUM(C15:H15)</f>
        <v>6</v>
      </c>
      <c r="K15" s="6"/>
      <c r="L15" s="50" t="s">
        <v>41</v>
      </c>
      <c r="M15" s="62"/>
      <c r="N15" s="62"/>
      <c r="O15" s="50">
        <v>1</v>
      </c>
      <c r="P15" s="62"/>
      <c r="Q15" s="62"/>
      <c r="R15" s="62"/>
      <c r="S15" s="50">
        <f>SUM(M15:R15)</f>
        <v>1</v>
      </c>
    </row>
    <row r="17" spans="1:19" ht="24">
      <c r="A17" s="20" t="s">
        <v>38</v>
      </c>
      <c r="K17" s="25" t="s">
        <v>35</v>
      </c>
    </row>
    <row r="18" spans="1:19">
      <c r="A18" s="56" t="s">
        <v>28</v>
      </c>
      <c r="B18" s="57"/>
      <c r="C18" s="1" t="s">
        <v>0</v>
      </c>
      <c r="D18" s="6" t="s">
        <v>1</v>
      </c>
      <c r="E18" s="1" t="s">
        <v>2</v>
      </c>
      <c r="F18" s="1" t="s">
        <v>3</v>
      </c>
      <c r="G18" s="6" t="s">
        <v>4</v>
      </c>
      <c r="H18" s="13" t="s">
        <v>5</v>
      </c>
      <c r="I18" s="6" t="s">
        <v>6</v>
      </c>
      <c r="K18" s="54" t="s">
        <v>28</v>
      </c>
      <c r="L18" s="54"/>
      <c r="M18" s="1" t="s">
        <v>0</v>
      </c>
      <c r="N18" s="6" t="s">
        <v>1</v>
      </c>
      <c r="O18" s="1" t="s">
        <v>2</v>
      </c>
      <c r="P18" s="1" t="s">
        <v>3</v>
      </c>
      <c r="Q18" s="6" t="s">
        <v>4</v>
      </c>
      <c r="R18" s="13" t="s">
        <v>5</v>
      </c>
      <c r="S18" s="6" t="s">
        <v>6</v>
      </c>
    </row>
    <row r="19" spans="1:19" ht="24">
      <c r="A19" s="58">
        <v>45024</v>
      </c>
      <c r="B19" s="59"/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6">
        <v>1</v>
      </c>
      <c r="I19" s="6">
        <f t="shared" ref="I19:I25" si="1">SUM(C19:H19)</f>
        <v>1</v>
      </c>
      <c r="J19" s="26"/>
      <c r="K19" s="61"/>
      <c r="L19" s="61"/>
      <c r="M19" s="31"/>
      <c r="N19" s="31"/>
      <c r="O19" s="48"/>
      <c r="P19" s="48"/>
      <c r="Q19" s="48"/>
      <c r="R19" s="48"/>
      <c r="S19" s="48"/>
    </row>
    <row r="20" spans="1:19" ht="24">
      <c r="A20" s="60">
        <v>45035</v>
      </c>
      <c r="B20" s="60"/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6">
        <v>1</v>
      </c>
      <c r="I20" s="6">
        <f t="shared" si="1"/>
        <v>1</v>
      </c>
      <c r="J20" s="26"/>
      <c r="K20" s="61"/>
      <c r="L20" s="61"/>
      <c r="M20" s="31"/>
      <c r="N20" s="31"/>
      <c r="O20" s="48"/>
      <c r="P20" s="48"/>
      <c r="Q20" s="48"/>
      <c r="R20" s="48"/>
      <c r="S20" s="48"/>
    </row>
    <row r="21" spans="1:19" ht="24">
      <c r="A21" s="60">
        <v>45037</v>
      </c>
      <c r="B21" s="60"/>
      <c r="C21" s="23">
        <v>0</v>
      </c>
      <c r="D21" s="6">
        <v>2</v>
      </c>
      <c r="E21" s="23">
        <v>0</v>
      </c>
      <c r="F21" s="23">
        <v>0</v>
      </c>
      <c r="G21" s="23">
        <v>0</v>
      </c>
      <c r="H21" s="23">
        <v>0</v>
      </c>
      <c r="I21" s="6">
        <f t="shared" si="1"/>
        <v>2</v>
      </c>
      <c r="J21" s="26"/>
      <c r="K21" s="61"/>
      <c r="L21" s="61"/>
      <c r="M21" s="31"/>
      <c r="N21" s="31"/>
      <c r="O21" s="48"/>
      <c r="P21" s="48"/>
      <c r="Q21" s="48"/>
      <c r="R21" s="48"/>
      <c r="S21" s="48"/>
    </row>
    <row r="22" spans="1:19" ht="24">
      <c r="A22" s="60">
        <v>45038</v>
      </c>
      <c r="B22" s="60"/>
      <c r="C22" s="23">
        <v>0</v>
      </c>
      <c r="D22" s="23">
        <v>0</v>
      </c>
      <c r="E22" s="6">
        <v>1</v>
      </c>
      <c r="F22" s="23">
        <v>0</v>
      </c>
      <c r="G22" s="23">
        <v>0</v>
      </c>
      <c r="H22" s="23">
        <v>0</v>
      </c>
      <c r="I22" s="6">
        <f t="shared" si="1"/>
        <v>1</v>
      </c>
      <c r="J22" s="26"/>
      <c r="K22" s="61"/>
      <c r="L22" s="61"/>
      <c r="M22" s="31"/>
      <c r="N22" s="31"/>
      <c r="O22" s="48"/>
      <c r="P22" s="48"/>
      <c r="Q22" s="48"/>
      <c r="R22" s="48"/>
      <c r="S22" s="48"/>
    </row>
    <row r="23" spans="1:19" ht="24">
      <c r="A23" s="55">
        <v>45053</v>
      </c>
      <c r="B23" s="55"/>
      <c r="C23" s="23">
        <v>0</v>
      </c>
      <c r="D23" s="50">
        <v>1</v>
      </c>
      <c r="E23" s="23">
        <v>0</v>
      </c>
      <c r="F23" s="23">
        <v>0</v>
      </c>
      <c r="G23" s="23">
        <v>0</v>
      </c>
      <c r="H23" s="50">
        <v>1</v>
      </c>
      <c r="I23" s="50">
        <f t="shared" si="1"/>
        <v>2</v>
      </c>
      <c r="J23" s="26"/>
      <c r="K23" s="61"/>
      <c r="L23" s="61"/>
      <c r="M23" s="31"/>
      <c r="N23" s="31"/>
      <c r="O23" s="48"/>
      <c r="P23" s="48"/>
      <c r="Q23" s="48"/>
      <c r="R23" s="48"/>
      <c r="S23" s="48"/>
    </row>
    <row r="24" spans="1:19" ht="24">
      <c r="A24" s="55">
        <v>45054</v>
      </c>
      <c r="B24" s="55"/>
      <c r="C24" s="23">
        <v>0</v>
      </c>
      <c r="D24" s="50">
        <v>1</v>
      </c>
      <c r="E24" s="23">
        <v>0</v>
      </c>
      <c r="F24" s="23">
        <v>0</v>
      </c>
      <c r="G24" s="23">
        <v>0</v>
      </c>
      <c r="H24" s="23">
        <v>0</v>
      </c>
      <c r="I24" s="50">
        <f t="shared" si="1"/>
        <v>1</v>
      </c>
      <c r="J24" s="26"/>
      <c r="K24" s="61"/>
      <c r="L24" s="61"/>
      <c r="M24" s="31"/>
      <c r="N24" s="31"/>
      <c r="O24" s="48"/>
      <c r="P24" s="48"/>
      <c r="Q24" s="48"/>
      <c r="R24" s="48"/>
      <c r="S24" s="48"/>
    </row>
    <row r="25" spans="1:19" ht="24">
      <c r="A25" s="55">
        <v>45055</v>
      </c>
      <c r="B25" s="55"/>
      <c r="C25" s="23">
        <v>0</v>
      </c>
      <c r="D25" s="23">
        <v>0</v>
      </c>
      <c r="E25" s="23">
        <v>0</v>
      </c>
      <c r="F25" s="50">
        <v>1</v>
      </c>
      <c r="G25" s="50">
        <v>2</v>
      </c>
      <c r="H25" s="23">
        <v>0</v>
      </c>
      <c r="I25" s="50">
        <f t="shared" si="1"/>
        <v>3</v>
      </c>
      <c r="J25" s="26"/>
      <c r="K25" s="55">
        <v>45055</v>
      </c>
      <c r="L25" s="55"/>
      <c r="M25" s="23">
        <v>0</v>
      </c>
      <c r="N25" s="23">
        <v>0</v>
      </c>
      <c r="O25" s="50">
        <v>1</v>
      </c>
      <c r="P25" s="23">
        <v>0</v>
      </c>
      <c r="Q25" s="23">
        <v>0</v>
      </c>
      <c r="R25" s="23">
        <v>0</v>
      </c>
      <c r="S25" s="50">
        <f>SUM(M25:R25)</f>
        <v>1</v>
      </c>
    </row>
    <row r="26" spans="1:19">
      <c r="G26" s="12"/>
      <c r="H26" s="9"/>
    </row>
    <row r="27" spans="1:19" s="8" customFormat="1" ht="24">
      <c r="A27" s="25" t="s">
        <v>14</v>
      </c>
      <c r="F27" s="8" t="s">
        <v>11</v>
      </c>
      <c r="G27" s="18">
        <f>H3</f>
        <v>45056</v>
      </c>
      <c r="H27" s="32">
        <f>I3</f>
        <v>0.29166666666666669</v>
      </c>
      <c r="K27" s="8" t="s">
        <v>40</v>
      </c>
      <c r="O27" s="20" t="s">
        <v>35</v>
      </c>
    </row>
    <row r="28" spans="1:19">
      <c r="A28" s="24"/>
      <c r="G28" s="12"/>
      <c r="H28" s="9"/>
    </row>
    <row r="29" spans="1:19">
      <c r="A29" s="53"/>
      <c r="B29" s="54" t="s">
        <v>15</v>
      </c>
      <c r="C29" s="54"/>
      <c r="D29" s="54"/>
      <c r="E29" s="54" t="s">
        <v>19</v>
      </c>
      <c r="F29" s="54"/>
      <c r="G29" s="54"/>
      <c r="H29" s="6" t="s">
        <v>21</v>
      </c>
      <c r="I29" s="54" t="s">
        <v>25</v>
      </c>
      <c r="K29" s="53"/>
      <c r="L29" s="3" t="s">
        <v>21</v>
      </c>
      <c r="M29" s="15" t="s">
        <v>26</v>
      </c>
    </row>
    <row r="30" spans="1:19" ht="21">
      <c r="A30" s="53"/>
      <c r="B30" s="10" t="s">
        <v>16</v>
      </c>
      <c r="C30" s="10" t="s">
        <v>17</v>
      </c>
      <c r="D30" s="10" t="s">
        <v>18</v>
      </c>
      <c r="E30" s="1" t="s">
        <v>20</v>
      </c>
      <c r="F30" s="1" t="s">
        <v>24</v>
      </c>
      <c r="G30" s="10" t="s">
        <v>18</v>
      </c>
      <c r="H30" s="11" t="s">
        <v>23</v>
      </c>
      <c r="I30" s="54"/>
      <c r="K30" s="53"/>
      <c r="L30" s="17" t="s">
        <v>22</v>
      </c>
      <c r="M30" s="16" t="s">
        <v>27</v>
      </c>
    </row>
    <row r="31" spans="1:19">
      <c r="A31" s="34" t="s">
        <v>32</v>
      </c>
      <c r="B31" s="42">
        <v>0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7">
        <f>SUM(B31:H31)</f>
        <v>0</v>
      </c>
      <c r="K31" s="34" t="s">
        <v>32</v>
      </c>
      <c r="L31" s="7">
        <v>0</v>
      </c>
      <c r="M31" s="7">
        <v>0</v>
      </c>
    </row>
    <row r="32" spans="1:19">
      <c r="A32" s="34" t="s">
        <v>33</v>
      </c>
      <c r="B32" s="42">
        <v>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7">
        <f>SUM(B32:H32)</f>
        <v>0</v>
      </c>
      <c r="K32" s="34" t="s">
        <v>33</v>
      </c>
      <c r="L32" s="7">
        <v>0</v>
      </c>
      <c r="M32" s="7">
        <v>3</v>
      </c>
    </row>
    <row r="33" spans="1:17">
      <c r="A33" s="34" t="s">
        <v>12</v>
      </c>
      <c r="B33" s="42">
        <v>10</v>
      </c>
      <c r="C33" s="21">
        <v>1</v>
      </c>
      <c r="D33" s="42">
        <v>11</v>
      </c>
      <c r="E33" s="42">
        <v>6</v>
      </c>
      <c r="F33" s="42">
        <v>1</v>
      </c>
      <c r="G33" s="42">
        <v>0</v>
      </c>
      <c r="H33" s="21">
        <v>8</v>
      </c>
      <c r="I33" s="7">
        <f>SUM(B33:H33)</f>
        <v>37</v>
      </c>
      <c r="K33" s="34" t="s">
        <v>12</v>
      </c>
      <c r="L33" s="7">
        <v>47</v>
      </c>
      <c r="M33" s="7">
        <v>143</v>
      </c>
    </row>
    <row r="34" spans="1:17">
      <c r="A34" s="34" t="s">
        <v>29</v>
      </c>
      <c r="B34" s="43">
        <v>3</v>
      </c>
      <c r="C34" s="43">
        <v>1</v>
      </c>
      <c r="D34" s="21">
        <v>5</v>
      </c>
      <c r="E34" s="43">
        <v>1</v>
      </c>
      <c r="F34" s="21">
        <v>0</v>
      </c>
      <c r="G34" s="43">
        <v>0</v>
      </c>
      <c r="H34" s="21">
        <v>1</v>
      </c>
      <c r="I34" s="7">
        <f>SUM(B34:H34)</f>
        <v>11</v>
      </c>
      <c r="K34" s="34" t="s">
        <v>29</v>
      </c>
      <c r="L34" s="7">
        <v>2</v>
      </c>
      <c r="M34" s="7">
        <v>15</v>
      </c>
    </row>
    <row r="35" spans="1:17">
      <c r="A35" s="35" t="s">
        <v>25</v>
      </c>
      <c r="B35" s="44">
        <f t="shared" ref="B35:I35" si="2">SUM(B31:B34)</f>
        <v>13</v>
      </c>
      <c r="C35" s="44">
        <f t="shared" si="2"/>
        <v>2</v>
      </c>
      <c r="D35" s="44">
        <f t="shared" si="2"/>
        <v>16</v>
      </c>
      <c r="E35" s="44">
        <f t="shared" si="2"/>
        <v>7</v>
      </c>
      <c r="F35" s="44">
        <f t="shared" si="2"/>
        <v>1</v>
      </c>
      <c r="G35" s="44">
        <f t="shared" si="2"/>
        <v>0</v>
      </c>
      <c r="H35" s="45">
        <f t="shared" si="2"/>
        <v>9</v>
      </c>
      <c r="I35" s="46">
        <f t="shared" si="2"/>
        <v>48</v>
      </c>
      <c r="K35" s="35" t="s">
        <v>25</v>
      </c>
      <c r="L35" s="7">
        <f>SUM(L31:L34)</f>
        <v>49</v>
      </c>
      <c r="M35" s="7">
        <f>SUM(M31:M34)</f>
        <v>161</v>
      </c>
    </row>
    <row r="36" spans="1:17">
      <c r="A36" s="24"/>
      <c r="G36" s="12"/>
      <c r="H36" s="9"/>
    </row>
    <row r="38" spans="1:17">
      <c r="A38" s="53" t="s">
        <v>29</v>
      </c>
      <c r="B38" s="54" t="s">
        <v>15</v>
      </c>
      <c r="C38" s="54"/>
      <c r="D38" s="54"/>
      <c r="E38" s="54" t="s">
        <v>19</v>
      </c>
      <c r="F38" s="54"/>
      <c r="G38" s="54"/>
      <c r="H38" s="6" t="s">
        <v>21</v>
      </c>
      <c r="I38" s="54" t="s">
        <v>25</v>
      </c>
      <c r="K38" s="53" t="s">
        <v>29</v>
      </c>
      <c r="L38" s="3" t="s">
        <v>21</v>
      </c>
      <c r="M38" s="15" t="s">
        <v>26</v>
      </c>
      <c r="O38" s="53" t="s">
        <v>29</v>
      </c>
      <c r="P38" s="3" t="s">
        <v>21</v>
      </c>
      <c r="Q38" s="15" t="s">
        <v>26</v>
      </c>
    </row>
    <row r="39" spans="1:17" ht="21">
      <c r="A39" s="53"/>
      <c r="B39" s="10" t="s">
        <v>16</v>
      </c>
      <c r="C39" s="10" t="s">
        <v>17</v>
      </c>
      <c r="D39" s="10" t="s">
        <v>18</v>
      </c>
      <c r="E39" s="1" t="s">
        <v>20</v>
      </c>
      <c r="F39" s="1" t="s">
        <v>24</v>
      </c>
      <c r="G39" s="10" t="s">
        <v>18</v>
      </c>
      <c r="H39" s="11" t="s">
        <v>23</v>
      </c>
      <c r="I39" s="54"/>
      <c r="K39" s="53"/>
      <c r="L39" s="17" t="s">
        <v>22</v>
      </c>
      <c r="M39" s="16" t="s">
        <v>27</v>
      </c>
      <c r="O39" s="53"/>
      <c r="P39" s="17" t="s">
        <v>22</v>
      </c>
      <c r="Q39" s="16" t="s">
        <v>27</v>
      </c>
    </row>
    <row r="40" spans="1:17">
      <c r="A40" s="6" t="s">
        <v>7</v>
      </c>
      <c r="B40" s="21">
        <v>3</v>
      </c>
      <c r="C40" s="21"/>
      <c r="D40" s="21">
        <v>4</v>
      </c>
      <c r="E40" s="21">
        <v>1</v>
      </c>
      <c r="F40" s="21"/>
      <c r="G40" s="21"/>
      <c r="H40" s="21"/>
      <c r="I40" s="7">
        <f>SUM(B40:H40)</f>
        <v>8</v>
      </c>
      <c r="K40" s="6" t="s">
        <v>7</v>
      </c>
      <c r="L40" s="6">
        <v>1</v>
      </c>
      <c r="M40" s="14">
        <v>13</v>
      </c>
      <c r="O40" s="6" t="s">
        <v>7</v>
      </c>
      <c r="P40" s="6">
        <v>0</v>
      </c>
      <c r="Q40" s="14">
        <v>0</v>
      </c>
    </row>
    <row r="41" spans="1:17">
      <c r="A41" s="6" t="s">
        <v>8</v>
      </c>
      <c r="B41" s="21"/>
      <c r="C41" s="21"/>
      <c r="D41" s="21"/>
      <c r="E41" s="21"/>
      <c r="F41" s="21"/>
      <c r="G41" s="21"/>
      <c r="H41" s="21">
        <v>1</v>
      </c>
      <c r="I41" s="7">
        <f>SUM(B41:H41)</f>
        <v>1</v>
      </c>
      <c r="K41" s="6" t="s">
        <v>8</v>
      </c>
      <c r="L41" s="6">
        <v>1</v>
      </c>
      <c r="M41" s="14">
        <v>2</v>
      </c>
      <c r="O41" s="6" t="s">
        <v>8</v>
      </c>
      <c r="P41" s="6">
        <v>0</v>
      </c>
      <c r="Q41" s="14">
        <v>0</v>
      </c>
    </row>
    <row r="42" spans="1:17">
      <c r="A42" s="6" t="s">
        <v>9</v>
      </c>
      <c r="B42" s="21"/>
      <c r="C42" s="21"/>
      <c r="D42" s="21"/>
      <c r="E42" s="21"/>
      <c r="F42" s="21"/>
      <c r="G42" s="21"/>
      <c r="H42" s="21"/>
      <c r="I42" s="7">
        <f>SUM(B42:H42)</f>
        <v>0</v>
      </c>
      <c r="K42" s="6" t="s">
        <v>9</v>
      </c>
      <c r="L42" s="6">
        <v>0</v>
      </c>
      <c r="M42" s="14">
        <v>0</v>
      </c>
      <c r="O42" s="6" t="s">
        <v>9</v>
      </c>
      <c r="P42" s="6">
        <v>0</v>
      </c>
      <c r="Q42" s="14">
        <v>0</v>
      </c>
    </row>
    <row r="43" spans="1:17">
      <c r="A43" s="6" t="s">
        <v>10</v>
      </c>
      <c r="B43" s="21"/>
      <c r="C43" s="21">
        <v>1</v>
      </c>
      <c r="D43" s="21"/>
      <c r="E43" s="21"/>
      <c r="F43" s="21"/>
      <c r="G43" s="21"/>
      <c r="H43" s="21"/>
      <c r="I43" s="7">
        <f>SUM(B43:H43)</f>
        <v>1</v>
      </c>
      <c r="K43" s="6" t="s">
        <v>10</v>
      </c>
      <c r="L43" s="6">
        <v>0</v>
      </c>
      <c r="M43" s="14">
        <v>0</v>
      </c>
      <c r="O43" s="6" t="s">
        <v>10</v>
      </c>
      <c r="P43" s="6">
        <v>0</v>
      </c>
      <c r="Q43" s="49">
        <v>17</v>
      </c>
    </row>
    <row r="44" spans="1:17">
      <c r="A44" s="50" t="s">
        <v>41</v>
      </c>
      <c r="B44" s="51"/>
      <c r="C44" s="51"/>
      <c r="D44" s="51">
        <v>1</v>
      </c>
      <c r="E44" s="51"/>
      <c r="F44" s="51"/>
      <c r="G44" s="51"/>
      <c r="H44" s="51"/>
      <c r="I44" s="52">
        <f>SUM(B44:H44)</f>
        <v>1</v>
      </c>
      <c r="K44" s="6" t="s">
        <v>41</v>
      </c>
      <c r="L44" s="6"/>
      <c r="M44" s="14"/>
    </row>
    <row r="45" spans="1:17">
      <c r="A45"/>
    </row>
    <row r="46" spans="1:17">
      <c r="A46"/>
    </row>
    <row r="47" spans="1:17">
      <c r="A47"/>
    </row>
    <row r="48" spans="1:17">
      <c r="A48"/>
    </row>
    <row r="49" spans="1:1">
      <c r="A49"/>
    </row>
    <row r="50" spans="1:1">
      <c r="A50"/>
    </row>
    <row r="51" spans="1:1">
      <c r="A51"/>
    </row>
    <row r="52" spans="1:1">
      <c r="A52"/>
    </row>
    <row r="53" spans="1:1">
      <c r="A53"/>
    </row>
    <row r="54" spans="1:1">
      <c r="A54"/>
    </row>
    <row r="55" spans="1:1">
      <c r="A55"/>
    </row>
    <row r="56" spans="1:1">
      <c r="A56"/>
    </row>
    <row r="57" spans="1:1">
      <c r="A57"/>
    </row>
    <row r="58" spans="1:1">
      <c r="A58"/>
    </row>
    <row r="59" spans="1:1">
      <c r="A59"/>
    </row>
    <row r="60" spans="1:1">
      <c r="A60"/>
    </row>
    <row r="61" spans="1:1">
      <c r="A61"/>
    </row>
    <row r="62" spans="1:1">
      <c r="A62"/>
    </row>
    <row r="63" spans="1:1">
      <c r="A63"/>
    </row>
    <row r="64" spans="1:1">
      <c r="A64"/>
    </row>
    <row r="65" spans="1:1">
      <c r="A65"/>
    </row>
    <row r="66" spans="1:1">
      <c r="A66"/>
    </row>
    <row r="67" spans="1:1">
      <c r="A67"/>
    </row>
    <row r="68" spans="1:1">
      <c r="A68"/>
    </row>
    <row r="69" spans="1:1">
      <c r="A69"/>
    </row>
    <row r="70" spans="1:1">
      <c r="A70"/>
    </row>
    <row r="71" spans="1:1">
      <c r="A71"/>
    </row>
    <row r="72" spans="1:1">
      <c r="A72"/>
    </row>
    <row r="73" spans="1:1">
      <c r="A73"/>
    </row>
    <row r="74" spans="1:1">
      <c r="A74"/>
    </row>
    <row r="75" spans="1:1">
      <c r="A75"/>
    </row>
    <row r="76" spans="1:1">
      <c r="A76"/>
    </row>
    <row r="77" spans="1:1">
      <c r="A77"/>
    </row>
    <row r="78" spans="1:1">
      <c r="A78"/>
    </row>
    <row r="79" spans="1:1">
      <c r="A79"/>
    </row>
    <row r="80" spans="1:1">
      <c r="A80"/>
    </row>
    <row r="81" spans="1:1">
      <c r="A81"/>
    </row>
    <row r="82" spans="1:1">
      <c r="A82"/>
    </row>
    <row r="83" spans="1:1">
      <c r="A83"/>
    </row>
    <row r="84" spans="1:1">
      <c r="A84"/>
    </row>
    <row r="85" spans="1:1">
      <c r="A85"/>
    </row>
    <row r="86" spans="1:1">
      <c r="A86"/>
    </row>
    <row r="87" spans="1:1">
      <c r="A87"/>
    </row>
    <row r="88" spans="1:1">
      <c r="A88"/>
    </row>
    <row r="89" spans="1:1">
      <c r="A89"/>
    </row>
    <row r="90" spans="1:1">
      <c r="A90"/>
    </row>
    <row r="91" spans="1:1">
      <c r="A91"/>
    </row>
    <row r="92" spans="1:1">
      <c r="A92"/>
    </row>
    <row r="93" spans="1:1">
      <c r="A93"/>
    </row>
  </sheetData>
  <mergeCells count="27">
    <mergeCell ref="A18:B18"/>
    <mergeCell ref="A38:A39"/>
    <mergeCell ref="B38:D38"/>
    <mergeCell ref="E38:G38"/>
    <mergeCell ref="K29:K30"/>
    <mergeCell ref="A29:A30"/>
    <mergeCell ref="B29:D29"/>
    <mergeCell ref="E29:G29"/>
    <mergeCell ref="I29:I30"/>
    <mergeCell ref="K18:L18"/>
    <mergeCell ref="A19:B19"/>
    <mergeCell ref="A20:B20"/>
    <mergeCell ref="A21:B21"/>
    <mergeCell ref="A22:B22"/>
    <mergeCell ref="A25:B25"/>
    <mergeCell ref="K25:L25"/>
    <mergeCell ref="O38:O39"/>
    <mergeCell ref="K19:L19"/>
    <mergeCell ref="I38:I39"/>
    <mergeCell ref="K38:K39"/>
    <mergeCell ref="A23:B23"/>
    <mergeCell ref="A24:B24"/>
    <mergeCell ref="K20:L20"/>
    <mergeCell ref="K21:L21"/>
    <mergeCell ref="K22:L22"/>
    <mergeCell ref="K23:L23"/>
    <mergeCell ref="K24:L24"/>
  </mergeCells>
  <phoneticPr fontId="1"/>
  <printOptions horizontalCentered="1" verticalCentered="1"/>
  <pageMargins left="0.25" right="0.25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久保木真</cp:lastModifiedBy>
  <cp:lastPrinted>2022-11-14T00:17:33Z</cp:lastPrinted>
  <dcterms:created xsi:type="dcterms:W3CDTF">2022-05-18T06:35:45Z</dcterms:created>
  <dcterms:modified xsi:type="dcterms:W3CDTF">2023-05-09T22:19:24Z</dcterms:modified>
</cp:coreProperties>
</file>