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08FC2E18-AE9C-8E42-AE0E-CC295D3A2AAA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I27" i="1"/>
  <c r="I6" i="1" l="1"/>
  <c r="I7" i="1"/>
  <c r="I8" i="1"/>
  <c r="I35" i="1"/>
  <c r="I36" i="1"/>
  <c r="I37" i="1"/>
  <c r="I34" i="1"/>
  <c r="I38" i="1" l="1"/>
  <c r="L38" i="1" l="1"/>
  <c r="M38" i="1"/>
  <c r="G38" i="1"/>
  <c r="F38" i="1"/>
  <c r="E38" i="1"/>
  <c r="D38" i="1"/>
  <c r="C38" i="1"/>
  <c r="B38" i="1"/>
  <c r="H38" i="1"/>
  <c r="S18" i="1" l="1"/>
  <c r="S19" i="1"/>
  <c r="S20" i="1"/>
  <c r="S21" i="1"/>
  <c r="S22" i="1"/>
  <c r="S23" i="1"/>
  <c r="S24" i="1"/>
  <c r="S17" i="1"/>
  <c r="S16" i="1"/>
  <c r="S15" i="1"/>
  <c r="S14" i="1"/>
  <c r="S26" i="1"/>
  <c r="S25" i="1"/>
  <c r="R9" i="1"/>
  <c r="R10" i="1" s="1"/>
  <c r="Q10" i="1"/>
  <c r="P9" i="1"/>
  <c r="P10" i="1" s="1"/>
  <c r="O9" i="1"/>
  <c r="O10" i="1" s="1"/>
  <c r="N9" i="1"/>
  <c r="N10" i="1" s="1"/>
  <c r="M9" i="1"/>
  <c r="M10" i="1" s="1"/>
  <c r="S8" i="1"/>
  <c r="S7" i="1"/>
  <c r="I5" i="1"/>
  <c r="S9" i="1" l="1"/>
  <c r="S10" i="1" s="1"/>
  <c r="I43" i="1" l="1"/>
  <c r="D9" i="1"/>
  <c r="D10" i="1" s="1"/>
  <c r="E9" i="1"/>
  <c r="E10" i="1" s="1"/>
  <c r="F9" i="1"/>
  <c r="F10" i="1" s="1"/>
  <c r="G9" i="1"/>
  <c r="G10" i="1" s="1"/>
  <c r="H9" i="1"/>
  <c r="H10" i="1" s="1"/>
  <c r="C9" i="1"/>
  <c r="C10" i="1" s="1"/>
  <c r="I9" i="1"/>
  <c r="I10" i="1" s="1"/>
  <c r="I26" i="1"/>
  <c r="G30" i="1" l="1"/>
  <c r="H30" i="1"/>
  <c r="I25" i="1" l="1"/>
  <c r="I24" i="1" l="1"/>
  <c r="I23" i="1" l="1"/>
  <c r="I22" i="1" l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<sst xmlns="http://schemas.openxmlformats.org/spreadsheetml/2006/main" count="170" uniqueCount="48">
  <si>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</si>
  <si>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</si>
  <si>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</si>
  <si>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</si>
  <si>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</si>
  <si>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</si>
  <si>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</si>
  <si>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</si>
  <si>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</si>
  <si>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</si>
  <si>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</si>
  <si>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</si>
  <si>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</si>
  <si>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</si>
  <si>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</si>
  <si>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</si>
  <si>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</si>
  <si>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</si>
  <si>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</si>
  <si>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</si>
  <si>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</si>
  <si>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</si>
  <si>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</si>
  <si>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</si>
  <si>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</si>
  <si>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</si>
  <si>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</si>
  <si>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</si>
  <si>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</si>
  <si>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</si>
  <si>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</si>
  <si>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</si>
  <si>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</si>
  <si>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</si>
  <si>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</si>
  <si>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</si>
  <si>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</si>
  <si>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</si>
  <si>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</si>
  <si>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</si>
  <si>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</si>
  <si>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</si>
  <si>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</si>
  <si>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</si>
  <si>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</si>
  <si>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</si>
  <si>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1"/>
  </si>
  <si>
    <t>オミクロン対応ワクチン接種は、3月中に終了となる見込みです。予定している人はお急ぎ下さい。</t>
    <rPh sb="11" eb="13">
      <t xml:space="preserve">セッシュハ </t>
    </rPh>
    <rPh sb="16" eb="18">
      <t xml:space="preserve">ガツチュウニ </t>
    </rPh>
    <rPh sb="19" eb="21">
      <t xml:space="preserve">シュウリョウトナリマス </t>
    </rPh>
    <rPh sb="24" eb="26">
      <t xml:space="preserve">ミコミ </t>
    </rPh>
    <rPh sb="30" eb="32">
      <t xml:space="preserve">ヨテイシテイルヒトハ </t>
    </rPh>
    <rPh sb="41" eb="42">
      <t xml:space="preserve">クダサイ。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</si>
</sst>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77" fontId="9" fillId="3" borderId="4" xfId="1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9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 vertical="center"/>
    </xf>
    <xf numFmtId="178" fontId="0" fillId="4" borderId="1" xfId="0" applyNumberFormat="1" applyFill="1" applyBorder="1">
      <alignment vertical="center"/>
    </xf>
    <xf numFmtId="0" fontId="8" fillId="5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50"/>
  <sheetViews>
    <sheetView tabSelected="1" zoomScale="110" zoomScaleNormal="110" workbookViewId="0">
      <selection activeCell="I4" sqref="I4"/>
    </sheetView>
  </sheetViews>
  <sheetFormatPr baseColWidth="10" defaultRowHeight="20"/>
  <cols>
    <col min="1" max="1" width="7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7.140625" bestFit="1" customWidth="1"/>
  </cols>
  <sheetData>
    <row r="1" spans="1:20" ht="24">
      <c r="A1" s="27" t="s">
        <v>47</v>
      </c>
    </row>
    <row r="2" spans="1:20" ht="24">
      <c r="A2" s="27"/>
    </row>
    <row r="3" spans="1:20" s="24" customFormat="1" ht="24">
      <c r="A3" s="27" t="s">
        <v>42</v>
      </c>
      <c r="G3" s="10" t="s">
        <v>12</v>
      </c>
      <c r="H3" s="19">
        <v>44967</v>
      </c>
      <c r="I3" s="20">
        <v>0.625</v>
      </c>
      <c r="K3" s="27" t="s">
        <v>43</v>
      </c>
    </row>
    <row r="4" spans="1:20">
      <c r="B4" s="38" t="s">
        <v>38</v>
      </c>
      <c r="C4" s="1" t="s">
        <v>0</v>
      </c>
      <c r="D4" s="8" t="s">
        <v>1</v>
      </c>
      <c r="E4" s="1" t="s">
        <v>2</v>
      </c>
      <c r="F4" s="31" t="s">
        <v>3</v>
      </c>
      <c r="G4" s="8" t="s">
        <v>4</v>
      </c>
      <c r="H4" s="30" t="s">
        <v>5</v>
      </c>
      <c r="I4" s="8" t="s">
        <v>6</v>
      </c>
      <c r="L4" s="38" t="s">
        <v>38</v>
      </c>
      <c r="M4" s="1" t="s">
        <v>0</v>
      </c>
      <c r="N4" s="8" t="s">
        <v>1</v>
      </c>
      <c r="O4" s="1" t="s">
        <v>2</v>
      </c>
      <c r="P4" s="31" t="s">
        <v>3</v>
      </c>
      <c r="Q4" s="8" t="s">
        <v>4</v>
      </c>
      <c r="R4" s="15" t="s">
        <v>5</v>
      </c>
      <c r="S4" s="8" t="s">
        <v>6</v>
      </c>
    </row>
    <row r="5" spans="1:20">
      <c r="B5" s="38" t="s">
        <v>40</v>
      </c>
      <c r="C5" s="1">
        <v>0</v>
      </c>
      <c r="D5" s="8">
        <v>1</v>
      </c>
      <c r="E5" s="1">
        <v>1</v>
      </c>
      <c r="F5" s="1">
        <v>0</v>
      </c>
      <c r="G5" s="1">
        <v>0</v>
      </c>
      <c r="H5" s="1">
        <v>0</v>
      </c>
      <c r="I5" s="8">
        <f>SUM(C5:H5)</f>
        <v>2</v>
      </c>
      <c r="L5" s="38" t="s">
        <v>40</v>
      </c>
      <c r="M5" s="1" t="s">
        <v>44</v>
      </c>
      <c r="N5" s="1" t="s">
        <v>44</v>
      </c>
      <c r="O5" s="1" t="s">
        <v>44</v>
      </c>
      <c r="P5" s="1" t="s">
        <v>44</v>
      </c>
      <c r="Q5" s="1" t="s">
        <v>44</v>
      </c>
      <c r="R5" s="1" t="s">
        <v>44</v>
      </c>
      <c r="S5" s="1" t="s">
        <v>44</v>
      </c>
    </row>
    <row r="6" spans="1:20">
      <c r="B6" s="38" t="s">
        <v>41</v>
      </c>
      <c r="C6" s="1">
        <v>0</v>
      </c>
      <c r="D6" s="8">
        <v>1</v>
      </c>
      <c r="E6" s="1">
        <v>1</v>
      </c>
      <c r="F6" s="1">
        <v>1</v>
      </c>
      <c r="G6" s="1">
        <v>1</v>
      </c>
      <c r="H6" s="1">
        <v>0</v>
      </c>
      <c r="I6" s="8">
        <f t="shared" ref="I6:I8" si="0">SUM(C6:H6)</f>
        <v>4</v>
      </c>
      <c r="L6" s="38" t="s">
        <v>41</v>
      </c>
      <c r="M6" s="1" t="s">
        <v>44</v>
      </c>
      <c r="N6" s="1" t="s">
        <v>44</v>
      </c>
      <c r="O6" s="1" t="s">
        <v>44</v>
      </c>
      <c r="P6" s="1" t="s">
        <v>44</v>
      </c>
      <c r="Q6" s="1" t="s">
        <v>44</v>
      </c>
      <c r="R6" s="1" t="s">
        <v>44</v>
      </c>
      <c r="S6" s="1" t="s">
        <v>44</v>
      </c>
      <c r="T6" s="47" t="s">
        <v>45</v>
      </c>
    </row>
    <row r="7" spans="1:20">
      <c r="B7" s="38" t="s">
        <v>13</v>
      </c>
      <c r="C7" s="1">
        <v>44</v>
      </c>
      <c r="D7" s="8">
        <v>43</v>
      </c>
      <c r="E7" s="1">
        <v>48</v>
      </c>
      <c r="F7" s="1">
        <v>121</v>
      </c>
      <c r="G7" s="1">
        <v>47</v>
      </c>
      <c r="H7" s="1">
        <v>60</v>
      </c>
      <c r="I7" s="8">
        <f t="shared" si="0"/>
        <v>363</v>
      </c>
      <c r="L7" s="38" t="s">
        <v>13</v>
      </c>
      <c r="M7" s="1">
        <v>2</v>
      </c>
      <c r="N7" s="8">
        <v>0</v>
      </c>
      <c r="O7" s="1">
        <v>1</v>
      </c>
      <c r="P7" s="1">
        <v>7</v>
      </c>
      <c r="Q7" s="1">
        <v>0</v>
      </c>
      <c r="R7" s="1">
        <v>1</v>
      </c>
      <c r="S7" s="8">
        <f>SUM(M7:R7)</f>
        <v>11</v>
      </c>
    </row>
    <row r="8" spans="1:20">
      <c r="B8" s="53" t="s">
        <v>37</v>
      </c>
      <c r="C8" s="45">
        <v>6</v>
      </c>
      <c r="D8" s="45">
        <v>14</v>
      </c>
      <c r="E8" s="43">
        <v>9</v>
      </c>
      <c r="F8" s="45">
        <v>18</v>
      </c>
      <c r="G8" s="43">
        <v>9</v>
      </c>
      <c r="H8" s="45">
        <v>9</v>
      </c>
      <c r="I8" s="43">
        <f t="shared" si="0"/>
        <v>65</v>
      </c>
      <c r="L8" s="38" t="s">
        <v>37</v>
      </c>
      <c r="M8" s="25">
        <v>0</v>
      </c>
      <c r="N8" s="25">
        <v>0</v>
      </c>
      <c r="O8" s="8">
        <v>1</v>
      </c>
      <c r="P8" s="25">
        <v>2</v>
      </c>
      <c r="Q8" s="8">
        <v>1</v>
      </c>
      <c r="R8" s="25">
        <v>1</v>
      </c>
      <c r="S8" s="8">
        <f t="shared" ref="S8" si="1">SUM(M8:R8)</f>
        <v>5</v>
      </c>
    </row>
    <row r="9" spans="1:20">
      <c r="B9" s="39" t="s">
        <v>30</v>
      </c>
      <c r="C9" s="40">
        <f>SUM(C5:C8)</f>
        <v>50</v>
      </c>
      <c r="D9" s="40">
        <f t="shared" ref="D9:H9" si="2">SUM(D5:D8)</f>
        <v>59</v>
      </c>
      <c r="E9" s="40">
        <f t="shared" si="2"/>
        <v>59</v>
      </c>
      <c r="F9" s="40">
        <f t="shared" si="2"/>
        <v>140</v>
      </c>
      <c r="G9" s="40">
        <f t="shared" si="2"/>
        <v>57</v>
      </c>
      <c r="H9" s="40">
        <f t="shared" si="2"/>
        <v>69</v>
      </c>
      <c r="I9" s="46">
        <f>SUM(I5:I8)</f>
        <v>434</v>
      </c>
      <c r="L9" s="39" t="s">
        <v>30</v>
      </c>
      <c r="M9" s="40">
        <f>SUM(M5:M8)</f>
        <v>2</v>
      </c>
      <c r="N9" s="40">
        <f t="shared" ref="N9" si="3">SUM(N5:N8)</f>
        <v>0</v>
      </c>
      <c r="O9" s="40">
        <f t="shared" ref="O9" si="4">SUM(O5:O8)</f>
        <v>2</v>
      </c>
      <c r="P9" s="40">
        <f t="shared" ref="P9" si="5">SUM(P5:P8)</f>
        <v>9</v>
      </c>
      <c r="Q9" s="40">
        <v>1</v>
      </c>
      <c r="R9" s="40">
        <f t="shared" ref="R9" si="6">SUM(R5:R8)</f>
        <v>2</v>
      </c>
      <c r="S9" s="37">
        <f>SUM(S5:S8)</f>
        <v>16</v>
      </c>
    </row>
    <row r="10" spans="1:20">
      <c r="A10" s="5"/>
      <c r="B10" s="5" t="s">
        <v>14</v>
      </c>
      <c r="C10" s="4">
        <f>C9/247</f>
        <v>0.20242914979757085</v>
      </c>
      <c r="D10" s="4">
        <f>D9/303</f>
        <v>0.19471947194719472</v>
      </c>
      <c r="E10" s="4">
        <f>E9/324</f>
        <v>0.18209876543209877</v>
      </c>
      <c r="F10" s="32">
        <f>F9/545</f>
        <v>0.25688073394495414</v>
      </c>
      <c r="G10" s="4">
        <f>G9/300</f>
        <v>0.19</v>
      </c>
      <c r="H10" s="29">
        <f>H9/183</f>
        <v>0.37704918032786883</v>
      </c>
      <c r="I10" s="4">
        <f>I9/1902</f>
        <v>0.22818086225026288</v>
      </c>
      <c r="L10" s="5" t="s">
        <v>14</v>
      </c>
      <c r="M10" s="4">
        <f>M9/247</f>
        <v>8.0971659919028341E-3</v>
      </c>
      <c r="N10" s="4">
        <f>N9/303</f>
        <v>0</v>
      </c>
      <c r="O10" s="4">
        <f>O9/324</f>
        <v>6.1728395061728392E-3</v>
      </c>
      <c r="P10" s="32">
        <f>P9/545</f>
        <v>1.6513761467889909E-2</v>
      </c>
      <c r="Q10" s="4">
        <f>Q9/300</f>
        <v>3.3333333333333335E-3</v>
      </c>
      <c r="R10" s="41">
        <f>R9/183</f>
        <v>1.092896174863388E-2</v>
      </c>
      <c r="S10" s="4">
        <f>S9/1902</f>
        <v>8.4121976866456359E-3</v>
      </c>
    </row>
    <row r="11" spans="1:20" s="24" customFormat="1">
      <c r="A11" s="21"/>
    </row>
    <row r="12" spans="1:20" s="10" customFormat="1" ht="24">
      <c r="A12" s="21" t="s">
        <v>46</v>
      </c>
      <c r="K12" s="27" t="s">
        <v>43</v>
      </c>
    </row>
    <row r="13" spans="1:20">
      <c r="A13" s="25" t="s">
        <v>38</v>
      </c>
      <c r="B13" s="8" t="s">
        <v>39</v>
      </c>
      <c r="C13" s="1" t="s">
        <v>0</v>
      </c>
      <c r="D13" s="8" t="s">
        <v>1</v>
      </c>
      <c r="E13" s="1" t="s">
        <v>2</v>
      </c>
      <c r="F13" s="31" t="s">
        <v>3</v>
      </c>
      <c r="G13" s="8" t="s">
        <v>4</v>
      </c>
      <c r="H13" s="30" t="s">
        <v>5</v>
      </c>
      <c r="I13" s="8" t="s">
        <v>6</v>
      </c>
      <c r="K13" s="25" t="s">
        <v>38</v>
      </c>
      <c r="L13" s="8" t="s">
        <v>39</v>
      </c>
      <c r="M13" s="1" t="s">
        <v>0</v>
      </c>
      <c r="N13" s="8" t="s">
        <v>1</v>
      </c>
      <c r="O13" s="1" t="s">
        <v>2</v>
      </c>
      <c r="P13" s="31" t="s">
        <v>3</v>
      </c>
      <c r="Q13" s="8" t="s">
        <v>4</v>
      </c>
      <c r="R13" s="15" t="s">
        <v>5</v>
      </c>
      <c r="S13" s="8" t="s">
        <v>6</v>
      </c>
    </row>
    <row r="14" spans="1:20">
      <c r="A14" s="8" t="s">
        <v>13</v>
      </c>
      <c r="B14" s="8" t="s">
        <v>7</v>
      </c>
      <c r="C14" s="8">
        <v>1</v>
      </c>
      <c r="D14" s="8">
        <v>0</v>
      </c>
      <c r="E14" s="8">
        <v>0</v>
      </c>
      <c r="F14" s="8">
        <v>2</v>
      </c>
      <c r="G14" s="8">
        <v>0</v>
      </c>
      <c r="H14" s="8">
        <v>0</v>
      </c>
      <c r="I14" s="8">
        <f t="shared" ref="I14:I27" si="7">SUM(C14:H14)</f>
        <v>3</v>
      </c>
      <c r="K14" s="8" t="s">
        <v>13</v>
      </c>
      <c r="L14" s="8" t="s">
        <v>7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f t="shared" ref="S14:S24" si="8">SUM(M14:R14)</f>
        <v>0</v>
      </c>
    </row>
    <row r="15" spans="1:20">
      <c r="A15" s="8" t="s">
        <v>13</v>
      </c>
      <c r="B15" s="8" t="s">
        <v>8</v>
      </c>
      <c r="C15" s="8">
        <v>2</v>
      </c>
      <c r="D15" s="8">
        <v>1</v>
      </c>
      <c r="E15" s="8">
        <v>4</v>
      </c>
      <c r="F15" s="8">
        <v>1</v>
      </c>
      <c r="G15" s="8">
        <v>0</v>
      </c>
      <c r="H15" s="8">
        <v>7</v>
      </c>
      <c r="I15" s="8">
        <f t="shared" si="7"/>
        <v>15</v>
      </c>
      <c r="K15" s="8" t="s">
        <v>13</v>
      </c>
      <c r="L15" s="8" t="s">
        <v>8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f t="shared" si="8"/>
        <v>0</v>
      </c>
    </row>
    <row r="16" spans="1:20">
      <c r="A16" s="8" t="s">
        <v>13</v>
      </c>
      <c r="B16" s="8" t="s">
        <v>9</v>
      </c>
      <c r="C16" s="8">
        <v>0</v>
      </c>
      <c r="D16" s="8">
        <v>2</v>
      </c>
      <c r="E16" s="8">
        <v>3</v>
      </c>
      <c r="F16" s="8">
        <v>8</v>
      </c>
      <c r="G16" s="8">
        <v>5</v>
      </c>
      <c r="H16" s="8">
        <v>2</v>
      </c>
      <c r="I16" s="8">
        <f t="shared" si="7"/>
        <v>20</v>
      </c>
      <c r="K16" s="8" t="s">
        <v>13</v>
      </c>
      <c r="L16" s="8" t="s">
        <v>9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si="8"/>
        <v>0</v>
      </c>
    </row>
    <row r="17" spans="1:19">
      <c r="A17" s="8" t="s">
        <v>13</v>
      </c>
      <c r="B17" s="8" t="s">
        <v>10</v>
      </c>
      <c r="C17" s="8">
        <v>3</v>
      </c>
      <c r="D17" s="8">
        <v>2</v>
      </c>
      <c r="E17" s="8">
        <v>0</v>
      </c>
      <c r="F17" s="8">
        <v>5</v>
      </c>
      <c r="G17" s="8">
        <v>2</v>
      </c>
      <c r="H17" s="8">
        <v>3</v>
      </c>
      <c r="I17" s="8">
        <f t="shared" si="7"/>
        <v>15</v>
      </c>
      <c r="K17" s="8" t="s">
        <v>13</v>
      </c>
      <c r="L17" s="8" t="s">
        <v>10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11</v>
      </c>
      <c r="C18" s="8">
        <v>2</v>
      </c>
      <c r="D18" s="8">
        <v>4</v>
      </c>
      <c r="E18" s="8">
        <v>5</v>
      </c>
      <c r="F18" s="8">
        <v>8</v>
      </c>
      <c r="G18" s="8">
        <v>3</v>
      </c>
      <c r="H18" s="8">
        <v>4</v>
      </c>
      <c r="I18" s="8">
        <f t="shared" si="7"/>
        <v>26</v>
      </c>
      <c r="K18" s="8" t="s">
        <v>13</v>
      </c>
      <c r="L18" s="8" t="s">
        <v>11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15</v>
      </c>
      <c r="C19" s="8">
        <v>0</v>
      </c>
      <c r="D19" s="8">
        <v>1</v>
      </c>
      <c r="E19" s="8">
        <v>2</v>
      </c>
      <c r="F19" s="8">
        <v>5</v>
      </c>
      <c r="G19" s="8">
        <v>1</v>
      </c>
      <c r="H19" s="8">
        <v>1</v>
      </c>
      <c r="I19" s="8">
        <f t="shared" si="7"/>
        <v>10</v>
      </c>
      <c r="K19" s="8" t="s">
        <v>13</v>
      </c>
      <c r="L19" s="8" t="s">
        <v>15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16</v>
      </c>
      <c r="C20" s="34">
        <v>7</v>
      </c>
      <c r="D20" s="25">
        <v>4</v>
      </c>
      <c r="E20" s="34">
        <v>8</v>
      </c>
      <c r="F20" s="25">
        <v>12</v>
      </c>
      <c r="G20" s="25">
        <v>4</v>
      </c>
      <c r="H20" s="34">
        <v>10</v>
      </c>
      <c r="I20" s="34">
        <f t="shared" si="7"/>
        <v>45</v>
      </c>
      <c r="K20" s="8" t="s">
        <v>13</v>
      </c>
      <c r="L20" s="8" t="s">
        <v>16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18</v>
      </c>
      <c r="C21" s="8">
        <v>2</v>
      </c>
      <c r="D21" s="34">
        <v>6</v>
      </c>
      <c r="E21" s="8">
        <v>2</v>
      </c>
      <c r="F21" s="34">
        <v>17</v>
      </c>
      <c r="G21" s="7">
        <v>10</v>
      </c>
      <c r="H21" s="8">
        <v>8</v>
      </c>
      <c r="I21" s="34">
        <f t="shared" si="7"/>
        <v>45</v>
      </c>
      <c r="J21" s="6"/>
      <c r="K21" s="8" t="s">
        <v>13</v>
      </c>
      <c r="L21" s="8" t="s">
        <v>18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33</v>
      </c>
      <c r="C22" s="8">
        <v>4</v>
      </c>
      <c r="D22" s="25">
        <v>1</v>
      </c>
      <c r="E22" s="8">
        <v>0</v>
      </c>
      <c r="F22" s="8">
        <v>4</v>
      </c>
      <c r="G22" s="25">
        <v>4</v>
      </c>
      <c r="H22" s="8">
        <v>2</v>
      </c>
      <c r="I22" s="8">
        <f t="shared" si="7"/>
        <v>15</v>
      </c>
      <c r="J22" s="6"/>
      <c r="K22" s="8" t="s">
        <v>13</v>
      </c>
      <c r="L22" s="8" t="s">
        <v>33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34</v>
      </c>
      <c r="C23" s="8">
        <v>3</v>
      </c>
      <c r="D23" s="25">
        <v>3</v>
      </c>
      <c r="E23" s="8">
        <v>2</v>
      </c>
      <c r="F23" s="8">
        <v>3</v>
      </c>
      <c r="G23" s="8">
        <v>4</v>
      </c>
      <c r="H23" s="8">
        <v>0</v>
      </c>
      <c r="I23" s="8">
        <f t="shared" si="7"/>
        <v>15</v>
      </c>
      <c r="J23" s="6"/>
      <c r="K23" s="8" t="s">
        <v>13</v>
      </c>
      <c r="L23" s="8" t="s">
        <v>34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33" t="s">
        <v>35</v>
      </c>
      <c r="C24" s="28">
        <v>14</v>
      </c>
      <c r="D24" s="36">
        <v>7</v>
      </c>
      <c r="E24" s="28">
        <v>12</v>
      </c>
      <c r="F24" s="28">
        <v>31</v>
      </c>
      <c r="G24" s="3">
        <v>5</v>
      </c>
      <c r="H24" s="7">
        <v>12</v>
      </c>
      <c r="I24" s="7">
        <f t="shared" si="7"/>
        <v>81</v>
      </c>
      <c r="J24" s="42" t="s">
        <v>17</v>
      </c>
      <c r="K24" s="8" t="s">
        <v>13</v>
      </c>
      <c r="L24" s="3" t="s">
        <v>35</v>
      </c>
      <c r="M24" s="43">
        <v>1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1</v>
      </c>
    </row>
    <row r="25" spans="1:19">
      <c r="A25" s="8" t="s">
        <v>13</v>
      </c>
      <c r="B25" s="3" t="s">
        <v>36</v>
      </c>
      <c r="C25" s="25">
        <v>6</v>
      </c>
      <c r="D25" s="23">
        <v>12</v>
      </c>
      <c r="E25" s="8">
        <v>10</v>
      </c>
      <c r="F25" s="23">
        <v>25</v>
      </c>
      <c r="G25" s="8">
        <v>9</v>
      </c>
      <c r="H25" s="25">
        <v>11</v>
      </c>
      <c r="I25" s="23">
        <f t="shared" si="7"/>
        <v>73</v>
      </c>
      <c r="K25" s="8" t="s">
        <v>13</v>
      </c>
      <c r="L25" s="3" t="s">
        <v>36</v>
      </c>
      <c r="M25" s="43">
        <v>1</v>
      </c>
      <c r="N25" s="8">
        <v>0</v>
      </c>
      <c r="O25" s="43">
        <v>1</v>
      </c>
      <c r="P25" s="44">
        <v>7</v>
      </c>
      <c r="Q25" s="8">
        <v>0</v>
      </c>
      <c r="R25" s="45">
        <v>1</v>
      </c>
      <c r="S25" s="7">
        <f t="shared" ref="S25:S26" si="9">SUM(M25:R25)</f>
        <v>10</v>
      </c>
    </row>
    <row r="26" spans="1:19">
      <c r="A26" s="43" t="s">
        <v>37</v>
      </c>
      <c r="B26" s="43" t="s">
        <v>7</v>
      </c>
      <c r="C26" s="45">
        <v>6</v>
      </c>
      <c r="D26" s="7">
        <v>14</v>
      </c>
      <c r="E26" s="43">
        <v>9</v>
      </c>
      <c r="F26" s="45">
        <v>18</v>
      </c>
      <c r="G26" s="43">
        <v>8</v>
      </c>
      <c r="H26" s="45">
        <v>9</v>
      </c>
      <c r="I26" s="44">
        <f t="shared" si="7"/>
        <v>64</v>
      </c>
      <c r="K26" s="8" t="s">
        <v>37</v>
      </c>
      <c r="L26" s="8" t="s">
        <v>7</v>
      </c>
      <c r="M26" s="25">
        <v>0</v>
      </c>
      <c r="N26" s="25">
        <v>0</v>
      </c>
      <c r="O26" s="43">
        <v>1</v>
      </c>
      <c r="P26" s="45">
        <v>2</v>
      </c>
      <c r="Q26" s="45">
        <v>1</v>
      </c>
      <c r="R26" s="45">
        <v>3</v>
      </c>
      <c r="S26" s="8">
        <f t="shared" si="9"/>
        <v>7</v>
      </c>
    </row>
    <row r="27" spans="1:19">
      <c r="A27" s="43" t="s">
        <v>37</v>
      </c>
      <c r="B27" s="43" t="s">
        <v>8</v>
      </c>
      <c r="C27" s="45">
        <v>0</v>
      </c>
      <c r="D27" s="45">
        <v>0</v>
      </c>
      <c r="E27" s="45">
        <v>0</v>
      </c>
      <c r="F27" s="45">
        <v>0</v>
      </c>
      <c r="G27" s="45">
        <v>1</v>
      </c>
      <c r="H27" s="45">
        <v>0</v>
      </c>
      <c r="I27" s="43">
        <f t="shared" si="7"/>
        <v>1</v>
      </c>
      <c r="K27" s="56"/>
      <c r="L27" s="56"/>
      <c r="M27" s="57"/>
      <c r="N27" s="57"/>
      <c r="O27" s="57"/>
      <c r="P27" s="57"/>
      <c r="Q27" s="57"/>
      <c r="R27" s="57"/>
      <c r="S27" s="56"/>
    </row>
    <row r="29" spans="1:19">
      <c r="G29" s="14"/>
      <c r="H29" s="11"/>
    </row>
    <row r="30" spans="1:19" s="10" customFormat="1" ht="24">
      <c r="A30" s="27" t="s">
        <v>19</v>
      </c>
      <c r="F30" s="10" t="s">
        <v>12</v>
      </c>
      <c r="G30" s="19">
        <f>H3</f>
        <v>44967</v>
      </c>
      <c r="H30" s="35">
        <f>I3</f>
        <v>0.625</v>
      </c>
    </row>
    <row r="31" spans="1:19">
      <c r="A31" s="26"/>
      <c r="G31" s="14"/>
      <c r="H31" s="11"/>
    </row>
    <row r="32" spans="1:19">
      <c r="A32" s="55"/>
      <c r="B32" s="54" t="s">
        <v>20</v>
      </c>
      <c r="C32" s="54"/>
      <c r="D32" s="54"/>
      <c r="E32" s="54" t="s">
        <v>24</v>
      </c>
      <c r="F32" s="54"/>
      <c r="G32" s="54"/>
      <c r="H32" s="8" t="s">
        <v>26</v>
      </c>
      <c r="I32" s="54" t="s">
        <v>30</v>
      </c>
      <c r="K32" s="55"/>
      <c r="L32" s="3" t="s">
        <v>26</v>
      </c>
      <c r="M32" s="16" t="s">
        <v>31</v>
      </c>
    </row>
    <row r="33" spans="1:13" ht="21">
      <c r="A33" s="55"/>
      <c r="B33" s="12" t="s">
        <v>21</v>
      </c>
      <c r="C33" s="12" t="s">
        <v>22</v>
      </c>
      <c r="D33" s="12" t="s">
        <v>23</v>
      </c>
      <c r="E33" s="1" t="s">
        <v>25</v>
      </c>
      <c r="F33" s="1" t="s">
        <v>29</v>
      </c>
      <c r="G33" s="12" t="s">
        <v>23</v>
      </c>
      <c r="H33" s="13" t="s">
        <v>28</v>
      </c>
      <c r="I33" s="54"/>
      <c r="K33" s="55"/>
      <c r="L33" s="18" t="s">
        <v>27</v>
      </c>
      <c r="M33" s="17" t="s">
        <v>32</v>
      </c>
    </row>
    <row r="34" spans="1:13">
      <c r="A34" s="38" t="s">
        <v>40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9">
        <f>SUM(B34:H34)</f>
        <v>0</v>
      </c>
      <c r="K34" s="38" t="s">
        <v>40</v>
      </c>
      <c r="L34" s="9"/>
      <c r="M34" s="9">
        <v>0</v>
      </c>
    </row>
    <row r="35" spans="1:13">
      <c r="A35" s="38" t="s">
        <v>41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9">
        <f t="shared" ref="I35:I37" si="10">SUM(B35:H35)</f>
        <v>0</v>
      </c>
      <c r="K35" s="38" t="s">
        <v>41</v>
      </c>
      <c r="L35" s="9"/>
      <c r="M35" s="9">
        <v>3</v>
      </c>
    </row>
    <row r="36" spans="1:13">
      <c r="A36" s="38" t="s">
        <v>13</v>
      </c>
      <c r="B36" s="48">
        <v>10</v>
      </c>
      <c r="C36" s="22">
        <v>1</v>
      </c>
      <c r="D36" s="48">
        <v>11</v>
      </c>
      <c r="E36" s="48">
        <v>6</v>
      </c>
      <c r="F36" s="48">
        <v>1</v>
      </c>
      <c r="G36" s="48">
        <v>0</v>
      </c>
      <c r="H36" s="22">
        <v>8</v>
      </c>
      <c r="I36" s="9">
        <f t="shared" si="10"/>
        <v>37</v>
      </c>
      <c r="K36" s="38" t="s">
        <v>13</v>
      </c>
      <c r="L36" s="9">
        <v>47</v>
      </c>
      <c r="M36" s="9">
        <v>143</v>
      </c>
    </row>
    <row r="37" spans="1:13">
      <c r="A37" s="38" t="s">
        <v>37</v>
      </c>
      <c r="B37" s="49">
        <v>3</v>
      </c>
      <c r="C37" s="49">
        <v>0</v>
      </c>
      <c r="D37" s="22">
        <v>4</v>
      </c>
      <c r="E37" s="49">
        <v>1</v>
      </c>
      <c r="F37" s="22">
        <v>0</v>
      </c>
      <c r="G37" s="49">
        <v>0</v>
      </c>
      <c r="H37" s="22">
        <v>1</v>
      </c>
      <c r="I37" s="9">
        <f t="shared" si="10"/>
        <v>9</v>
      </c>
      <c r="K37" s="38" t="s">
        <v>37</v>
      </c>
      <c r="L37" s="9">
        <v>0</v>
      </c>
      <c r="M37" s="9">
        <v>3</v>
      </c>
    </row>
    <row r="38" spans="1:13">
      <c r="A38" s="39" t="s">
        <v>30</v>
      </c>
      <c r="B38" s="50">
        <f>SUM(B34:B37)</f>
        <v>13</v>
      </c>
      <c r="C38" s="50">
        <f t="shared" ref="C38:G38" si="11">SUM(C34:C37)</f>
        <v>1</v>
      </c>
      <c r="D38" s="50">
        <f t="shared" si="11"/>
        <v>15</v>
      </c>
      <c r="E38" s="50">
        <f t="shared" si="11"/>
        <v>7</v>
      </c>
      <c r="F38" s="50">
        <f t="shared" si="11"/>
        <v>1</v>
      </c>
      <c r="G38" s="50">
        <f t="shared" si="11"/>
        <v>0</v>
      </c>
      <c r="H38" s="51">
        <f>SUM(H34:H37)</f>
        <v>9</v>
      </c>
      <c r="I38" s="52">
        <f>SUM(I34:I37)</f>
        <v>46</v>
      </c>
      <c r="K38" s="39" t="s">
        <v>30</v>
      </c>
      <c r="L38" s="9">
        <f>SUM(L34:L37)</f>
        <v>47</v>
      </c>
      <c r="M38" s="9">
        <f>SUM(M34:M37)</f>
        <v>149</v>
      </c>
    </row>
    <row r="39" spans="1:13">
      <c r="A39" s="26"/>
      <c r="G39" s="14"/>
      <c r="H39" s="11"/>
    </row>
    <row r="41" spans="1:13">
      <c r="A41" s="55" t="s">
        <v>37</v>
      </c>
      <c r="B41" s="54" t="s">
        <v>20</v>
      </c>
      <c r="C41" s="54"/>
      <c r="D41" s="54"/>
      <c r="E41" s="54" t="s">
        <v>24</v>
      </c>
      <c r="F41" s="54"/>
      <c r="G41" s="54"/>
      <c r="H41" s="8" t="s">
        <v>26</v>
      </c>
      <c r="I41" s="54" t="s">
        <v>30</v>
      </c>
      <c r="K41" s="55" t="s">
        <v>37</v>
      </c>
      <c r="L41" s="3" t="s">
        <v>26</v>
      </c>
      <c r="M41" s="16" t="s">
        <v>31</v>
      </c>
    </row>
    <row r="42" spans="1:13" ht="21">
      <c r="A42" s="55"/>
      <c r="B42" s="12" t="s">
        <v>21</v>
      </c>
      <c r="C42" s="12" t="s">
        <v>22</v>
      </c>
      <c r="D42" s="12" t="s">
        <v>23</v>
      </c>
      <c r="E42" s="1" t="s">
        <v>25</v>
      </c>
      <c r="F42" s="1" t="s">
        <v>29</v>
      </c>
      <c r="G42" s="12" t="s">
        <v>23</v>
      </c>
      <c r="H42" s="13" t="s">
        <v>28</v>
      </c>
      <c r="I42" s="54"/>
      <c r="K42" s="55"/>
      <c r="L42" s="18" t="s">
        <v>27</v>
      </c>
      <c r="M42" s="17" t="s">
        <v>32</v>
      </c>
    </row>
    <row r="43" spans="1:13">
      <c r="A43" s="8" t="s">
        <v>7</v>
      </c>
      <c r="B43" s="22">
        <v>3</v>
      </c>
      <c r="C43" s="22"/>
      <c r="D43" s="22">
        <v>4</v>
      </c>
      <c r="E43" s="22">
        <v>1</v>
      </c>
      <c r="F43" s="22"/>
      <c r="G43" s="22"/>
      <c r="H43" s="22"/>
      <c r="I43" s="9">
        <f>SUM(B43:H43)</f>
        <v>8</v>
      </c>
      <c r="K43" s="8" t="s">
        <v>7</v>
      </c>
      <c r="L43" s="8">
        <v>1</v>
      </c>
      <c r="M43" s="58">
        <v>13</v>
      </c>
    </row>
    <row r="44" spans="1:13">
      <c r="A44" s="8" t="s">
        <v>8</v>
      </c>
      <c r="B44" s="22"/>
      <c r="C44" s="22"/>
      <c r="D44" s="22"/>
      <c r="E44" s="22"/>
      <c r="F44" s="22"/>
      <c r="G44" s="22"/>
      <c r="H44" s="22">
        <v>1</v>
      </c>
      <c r="I44" s="9">
        <f>SUM(B44:H44)</f>
        <v>1</v>
      </c>
      <c r="K44" s="8" t="s">
        <v>8</v>
      </c>
      <c r="L44" s="8">
        <v>1</v>
      </c>
      <c r="M44" s="58">
        <v>1</v>
      </c>
    </row>
    <row r="45" spans="1:13">
      <c r="A45"/>
    </row>
    <row r="46" spans="1:13">
      <c r="A46"/>
    </row>
    <row r="47" spans="1:13">
      <c r="A47"/>
    </row>
    <row r="48" spans="1:13">
      <c r="A48"/>
    </row>
    <row r="49" spans="1:1">
      <c r="A49"/>
    </row>
    <row r="50" spans="1:1">
      <c r="A50"/>
    </row>
  </sheetData>
  <mergeCells count="10">
    <mergeCell ref="K32:K33"/>
    <mergeCell ref="A32:A33"/>
    <mergeCell ref="B32:D32"/>
    <mergeCell ref="E32:G32"/>
    <mergeCell ref="I32:I33"/>
    <mergeCell ref="E41:G41"/>
    <mergeCell ref="I41:I42"/>
    <mergeCell ref="K41:K42"/>
    <mergeCell ref="A41:A42"/>
    <mergeCell ref="B41:D41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2023-02-10T06:00:23Z</dcterms:modified>
</cp:coreProperties>
</file>