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13_ncr:1_{E725307F-9D86-C940-B3FE-396ED50D72CD}" xr6:coauthVersionLast="47" xr6:coauthVersionMax="47" xr10:uidLastSave="{00000000-0000-0000-0000-000000000000}"/>
  <bookViews>
    <workbookView xWindow="3300" yWindow="500" windowWidth="25500" windowHeight="17500" xr2:uid="{0C257AB6-AA0F-974E-AD03-1B7DE99AE6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3" i="1" l="1"/>
  <c r="I54" i="1" s="1"/>
  <c r="D54" i="1"/>
  <c r="E54" i="1"/>
  <c r="F54" i="1"/>
  <c r="G54" i="1"/>
  <c r="H54" i="1"/>
  <c r="C54" i="1"/>
  <c r="M108" i="1"/>
  <c r="L108" i="1"/>
  <c r="C108" i="1"/>
  <c r="D108" i="1"/>
  <c r="E108" i="1"/>
  <c r="F108" i="1"/>
  <c r="G108" i="1"/>
  <c r="H108" i="1"/>
  <c r="B108" i="1"/>
  <c r="I107" i="1"/>
  <c r="S51" i="1" l="1"/>
  <c r="S52" i="1"/>
  <c r="N54" i="1"/>
  <c r="O54" i="1"/>
  <c r="P54" i="1"/>
  <c r="Q54" i="1"/>
  <c r="R54" i="1"/>
  <c r="M54" i="1"/>
  <c r="I52" i="1"/>
  <c r="I105" i="1"/>
  <c r="I106" i="1"/>
  <c r="I104" i="1"/>
  <c r="I51" i="1" l="1"/>
  <c r="S50" i="1" l="1"/>
  <c r="I50" i="1"/>
  <c r="S49" i="1" l="1"/>
  <c r="I49" i="1"/>
  <c r="I103" i="1"/>
  <c r="S48" i="1"/>
  <c r="I48" i="1"/>
  <c r="S47" i="1"/>
  <c r="I47" i="1"/>
  <c r="I99" i="1"/>
  <c r="I100" i="1"/>
  <c r="I101" i="1"/>
  <c r="I102" i="1"/>
  <c r="S46" i="1" l="1"/>
  <c r="I46" i="1"/>
  <c r="I45" i="1" l="1"/>
  <c r="S45" i="1"/>
  <c r="S44" i="1" l="1"/>
  <c r="I44" i="1"/>
  <c r="I8" i="1"/>
  <c r="I9" i="1"/>
  <c r="I10" i="1"/>
  <c r="I62" i="1"/>
  <c r="I63" i="1"/>
  <c r="I64" i="1"/>
  <c r="I61" i="1"/>
  <c r="I95" i="1"/>
  <c r="I96" i="1"/>
  <c r="I97" i="1"/>
  <c r="I98" i="1"/>
  <c r="I65" i="1" l="1"/>
  <c r="S39" i="1"/>
  <c r="S43" i="1"/>
  <c r="S42" i="1"/>
  <c r="S41" i="1"/>
  <c r="S40" i="1"/>
  <c r="S38" i="1"/>
  <c r="S37" i="1"/>
  <c r="S36" i="1"/>
  <c r="S35" i="1"/>
  <c r="S54" i="1" l="1"/>
  <c r="I43" i="1"/>
  <c r="I42" i="1"/>
  <c r="I41" i="1"/>
  <c r="I40" i="1"/>
  <c r="L65" i="1" l="1"/>
  <c r="M65" i="1"/>
  <c r="G65" i="1"/>
  <c r="F65" i="1"/>
  <c r="E65" i="1"/>
  <c r="D65" i="1"/>
  <c r="C65" i="1"/>
  <c r="B65" i="1"/>
  <c r="H65" i="1"/>
  <c r="I91" i="1"/>
  <c r="I92" i="1"/>
  <c r="I93" i="1"/>
  <c r="I94" i="1"/>
  <c r="I90" i="1"/>
  <c r="I108" i="1" s="1"/>
  <c r="I39" i="1" l="1"/>
  <c r="S20" i="1"/>
  <c r="S21" i="1"/>
  <c r="S22" i="1"/>
  <c r="S23" i="1"/>
  <c r="S24" i="1"/>
  <c r="S25" i="1"/>
  <c r="S26" i="1"/>
  <c r="S19" i="1"/>
  <c r="S18" i="1"/>
  <c r="S17" i="1"/>
  <c r="S16" i="1"/>
  <c r="S28" i="1"/>
  <c r="S27" i="1"/>
  <c r="R11" i="1"/>
  <c r="R12" i="1" s="1"/>
  <c r="Q12" i="1"/>
  <c r="P11" i="1"/>
  <c r="P12" i="1" s="1"/>
  <c r="O11" i="1"/>
  <c r="O12" i="1" s="1"/>
  <c r="N11" i="1"/>
  <c r="N12" i="1" s="1"/>
  <c r="M11" i="1"/>
  <c r="M12" i="1" s="1"/>
  <c r="S10" i="1"/>
  <c r="S9" i="1"/>
  <c r="I7" i="1"/>
  <c r="S11" i="1" l="1"/>
  <c r="S12" i="1" s="1"/>
  <c r="I38" i="1" l="1"/>
  <c r="I85" i="1"/>
  <c r="D11" i="1"/>
  <c r="D12" i="1" s="1"/>
  <c r="E11" i="1"/>
  <c r="E12" i="1" s="1"/>
  <c r="F11" i="1"/>
  <c r="F12" i="1" s="1"/>
  <c r="G11" i="1"/>
  <c r="G12" i="1" s="1"/>
  <c r="H11" i="1"/>
  <c r="H12" i="1" s="1"/>
  <c r="C11" i="1"/>
  <c r="C12" i="1" s="1"/>
  <c r="I11" i="1"/>
  <c r="I12" i="1" s="1"/>
  <c r="I28" i="1"/>
  <c r="I36" i="1"/>
  <c r="I37" i="1"/>
  <c r="I35" i="1"/>
  <c r="I33" i="1"/>
  <c r="I32" i="1"/>
  <c r="G57" i="1" l="1"/>
  <c r="H57" i="1"/>
  <c r="M81" i="1" l="1"/>
  <c r="C81" i="1"/>
  <c r="D81" i="1"/>
  <c r="E81" i="1"/>
  <c r="F81" i="1"/>
  <c r="G81" i="1"/>
  <c r="H81" i="1"/>
  <c r="B81" i="1"/>
  <c r="I80" i="1"/>
  <c r="L81" i="1"/>
  <c r="I27" i="1" l="1"/>
  <c r="I26" i="1" l="1"/>
  <c r="I79" i="1" l="1"/>
  <c r="I78" i="1" l="1"/>
  <c r="I25" i="1"/>
  <c r="I24" i="1" l="1"/>
  <c r="I23" i="1"/>
  <c r="I22" i="1"/>
  <c r="I21" i="1"/>
  <c r="I20" i="1"/>
  <c r="I19" i="1"/>
  <c r="I18" i="1"/>
  <c r="I17" i="1"/>
  <c r="I16" i="1"/>
  <c r="I77" i="1" l="1"/>
  <c r="I70" i="1" l="1"/>
  <c r="I71" i="1"/>
  <c r="I72" i="1"/>
  <c r="I73" i="1"/>
  <c r="I74" i="1"/>
  <c r="I75" i="1"/>
  <c r="I76" i="1"/>
  <c r="I69" i="1"/>
  <c r="I81" i="1" l="1"/>
</calcChain>
</file>

<file path=xl/sharedStrings.xml><?xml version="1.0" encoding="utf-8"?>
<sst xmlns="http://schemas.openxmlformats.org/spreadsheetml/2006/main" count="254" uniqueCount="56">
  <si>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</si>
  <si>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</si>
  <si>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</si>
  <si>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</si>
  <si>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</si>
  <si>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</si>
  <si>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</si>
  <si>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1月</t>
    <rPh sb="1" eb="2">
      <t xml:space="preserve">ガツ </t>
    </rPh>
    <phoneticPr fontId="1"/>
  </si>
  <si>
    <t>2月</t>
  </si>
  <si>
    <t>3月</t>
  </si>
  <si>
    <t>4月</t>
  </si>
  <si>
    <t>5月</t>
    <phoneticPr fontId="1"/>
  </si>
  <si>
    <t xml:space="preserve">Last updated: </t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</si>
  <si>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</si>
  <si>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</si>
  <si>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6月</t>
  </si>
  <si>
    <t>7月</t>
  </si>
  <si>
    <t>過去最多</t>
    <rPh sb="0" eb="2">
      <t xml:space="preserve">カコタイタ </t>
    </rPh>
    <rPh sb="2" eb="4">
      <t xml:space="preserve">サイタ </t>
    </rPh>
    <phoneticPr fontId="1"/>
  </si>
  <si>
    <t>8月</t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</si>
  <si>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</si>
  <si>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大学・短大</t>
    <rPh sb="0" eb="2">
      <t xml:space="preserve">ダイガク </t>
    </rPh>
    <rPh sb="3" eb="5">
      <t xml:space="preserve">タンダイ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</si>
  <si>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</si>
  <si>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</si>
  <si>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</si>
  <si>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附属高校</t>
    <rPh sb="0" eb="1">
      <t xml:space="preserve">フゾクコウコウ </t>
    </rPh>
    <phoneticPr fontId="1"/>
  </si>
  <si>
    <t>教員</t>
    <rPh sb="1" eb="2">
      <t xml:space="preserve">ショクイン </t>
    </rPh>
    <phoneticPr fontId="1"/>
  </si>
  <si>
    <t>附属幼稚園</t>
    <rPh sb="0" eb="5">
      <t xml:space="preserve">フゾクヨウチエン </t>
    </rPh>
    <phoneticPr fontId="1"/>
  </si>
  <si>
    <t>園児</t>
    <rPh sb="0" eb="2">
      <t xml:space="preserve">エンジ </t>
    </rPh>
    <phoneticPr fontId="1"/>
  </si>
  <si>
    <t>教職員</t>
    <rPh sb="0" eb="3">
      <t xml:space="preserve">キョウショクイン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</si>
  <si>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</si>
  <si>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合計</t>
    <rPh sb="0" eb="2">
      <t xml:space="preserve">ゴウケイ </t>
    </rPh>
    <phoneticPr fontId="1"/>
  </si>
  <si>
    <t>附属高校</t>
    <rPh sb="0" eb="4">
      <t xml:space="preserve">フゾクコウコウ </t>
    </rPh>
    <phoneticPr fontId="1"/>
  </si>
  <si>
    <t>生徒</t>
    <rPh sb="0" eb="2">
      <t xml:space="preserve">セイト </t>
    </rPh>
    <phoneticPr fontId="1"/>
  </si>
  <si>
    <t>9月</t>
  </si>
  <si>
    <t>10月</t>
  </si>
  <si>
    <t>報告日</t>
    <rPh sb="0" eb="3">
      <t xml:space="preserve">ホウコクビ </t>
    </rPh>
    <phoneticPr fontId="1"/>
  </si>
  <si>
    <t>11月</t>
  </si>
  <si>
    <t>12月</t>
  </si>
  <si>
    <t>2023年</t>
    <rPh sb="4" eb="5">
      <t xml:space="preserve">ネン </t>
    </rPh>
    <phoneticPr fontId="1"/>
  </si>
  <si>
    <t>年</t>
    <rPh sb="0" eb="1">
      <t xml:space="preserve">ネン </t>
    </rPh>
    <phoneticPr fontId="1"/>
  </si>
  <si>
    <t>月</t>
    <rPh sb="0" eb="1">
      <t xml:space="preserve">ツキ </t>
    </rPh>
    <phoneticPr fontId="1"/>
  </si>
  <si>
    <t>2022年12月合計</t>
    <rPh sb="4" eb="5">
      <t xml:space="preserve">ネン </t>
    </rPh>
    <rPh sb="7" eb="8">
      <t xml:space="preserve">ガツ </t>
    </rPh>
    <rPh sb="8" eb="10">
      <t xml:space="preserve">ゴウケイ </t>
    </rPh>
    <phoneticPr fontId="1"/>
  </si>
  <si>
    <t>2023年1月合計</t>
    <rPh sb="4" eb="5">
      <t xml:space="preserve">ネン </t>
    </rPh>
    <rPh sb="6" eb="7">
      <t xml:space="preserve">ガツ </t>
    </rPh>
    <rPh sb="7" eb="9">
      <t xml:space="preserve">ゴウケイ </t>
    </rPh>
    <phoneticPr fontId="1"/>
  </si>
  <si>
    <t>2020年</t>
    <rPh sb="4" eb="5">
      <t xml:space="preserve">ネン </t>
    </rPh>
    <phoneticPr fontId="1"/>
  </si>
  <si>
    <t>2021年</t>
    <rPh sb="4" eb="5">
      <t xml:space="preserve">ネン </t>
    </rPh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</si>
  <si>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</si>
  <si>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インフルエンザ感染者数</t>
    <rPh sb="7" eb="11">
      <t xml:space="preserve">カンセンシャスウ </t>
    </rPh>
    <phoneticPr fontId="1"/>
  </si>
  <si>
    <t>　※ ワクチンの副反応は2日間、感染したら最低7日間はつらいです、早めのワクチン接種を</t>
    <rPh sb="8" eb="11">
      <t xml:space="preserve">フクハンノウハ </t>
    </rPh>
    <rPh sb="13" eb="15">
      <t xml:space="preserve">カカン </t>
    </rPh>
    <rPh sb="16" eb="18">
      <t xml:space="preserve">カンセンシタラ </t>
    </rPh>
    <rPh sb="21" eb="23">
      <t xml:space="preserve">サイテイ </t>
    </rPh>
    <rPh sb="24" eb="26">
      <t xml:space="preserve">カカン </t>
    </rPh>
    <rPh sb="33" eb="34">
      <t xml:space="preserve">ハヤメノ </t>
    </rPh>
    <phoneticPr fontId="1"/>
  </si>
  <si>
    <t>n/a</t>
    <phoneticPr fontId="1"/>
  </si>
  <si>
    <t>n/a: Not Available</t>
    <phoneticPr fontId="1"/>
  </si>
  <si>
    <t>報告日別感染者数(法人教職員)</t>
    <rPh sb="0" eb="2">
      <t>ホウコク</t>
    </rPh>
    <rPh sb="2" eb="3">
      <t xml:space="preserve">ヒ </t>
    </rPh>
    <rPh sb="3" eb="4">
      <t xml:space="preserve">ベツ </t>
    </rPh>
    <rPh sb="4" eb="8">
      <t xml:space="preserve">カンセンシャスウ </t>
    </rPh>
    <phoneticPr fontId="1"/>
  </si>
  <si>
    <t>過去最多</t>
    <rPh sb="0" eb="4">
      <t xml:space="preserve">カコサイタ </t>
    </rPh>
    <phoneticPr fontId="1"/>
  </si>
  <si>
    <t>新型コロナ診断確定日別感染者数</t>
    <rPh sb="0" eb="2">
      <t xml:space="preserve">シンガタコロナ </t>
    </rPh>
    <rPh sb="5" eb="9">
      <t xml:space="preserve">シンダンカクテイベツ </t>
    </rPh>
    <rPh sb="9" eb="10">
      <t xml:space="preserve">ヒ </t>
    </rPh>
    <rPh sb="10" eb="11">
      <t xml:space="preserve">ベツ </t>
    </rPh>
    <rPh sb="11" eb="15">
      <t xml:space="preserve">カンセンシャスウ </t>
    </rPh>
    <phoneticPr fontId="1"/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</si>
  <si>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1"/>
  </si>
  <si>
    <t>①　再感染例(2度目のコロナ感染例が6人)が増加しています。</t>
    <rPh sb="2" eb="6">
      <t xml:space="preserve">サイカンセンレイ </t>
    </rPh>
    <rPh sb="8" eb="10">
      <t xml:space="preserve">ドメノ </t>
    </rPh>
    <rPh sb="19" eb="20">
      <t xml:space="preserve">ニン </t>
    </rPh>
    <rPh sb="22" eb="24">
      <t xml:space="preserve">ゾウカ </t>
    </rPh>
    <phoneticPr fontId="1"/>
  </si>
  <si>
    <t>②　インフルエンザ感染者の35%が新型コロナ感染症を経験しています。新型コロナの症状の方が辛いです。</t>
    <rPh sb="9" eb="12">
      <t xml:space="preserve">カンセンシャノ </t>
    </rPh>
    <rPh sb="17" eb="19">
      <t xml:space="preserve">シンガタコロナ </t>
    </rPh>
    <rPh sb="22" eb="25">
      <t xml:space="preserve">カンセンショウヲ </t>
    </rPh>
    <rPh sb="26" eb="28">
      <t xml:space="preserve">ケイケンシテイマス。 </t>
    </rPh>
    <rPh sb="34" eb="36">
      <t xml:space="preserve">シンガタコロナノ </t>
    </rPh>
    <rPh sb="40" eb="42">
      <t xml:space="preserve">ショウジョウノホウガ </t>
    </rPh>
    <rPh sb="45" eb="46">
      <t xml:space="preserve">ツライヨウデス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</si>
</sst>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yyyy/m/d\(aaa\)"/>
    <numFmt numFmtId="177" formatCode="0.0%"/>
    <numFmt numFmtId="178" formatCode="0_);[Red]\(0\)"/>
    <numFmt numFmtId="179" formatCode="h:mm;@"/>
  </numFmts>
  <fonts count="15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sz val="12"/>
      <color rgb="FFFF0000"/>
      <name val="游明朝"/>
      <family val="2"/>
      <charset val="128"/>
    </font>
    <font>
      <b/>
      <sz val="12"/>
      <color theme="1"/>
      <name val="游明朝"/>
      <family val="1"/>
      <charset val="128"/>
    </font>
    <font>
      <sz val="12"/>
      <color rgb="FFFF0000"/>
      <name val="游明朝"/>
      <family val="1"/>
      <charset val="128"/>
    </font>
    <font>
      <b/>
      <sz val="12"/>
      <color rgb="FFFF0000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  <font>
      <b/>
      <sz val="14"/>
      <color rgb="FFFF0000"/>
      <name val="游明朝"/>
      <family val="1"/>
      <charset val="128"/>
    </font>
    <font>
      <sz val="14"/>
      <color theme="1"/>
      <name val="游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3" xfId="1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>
      <alignment vertical="center"/>
    </xf>
    <xf numFmtId="0" fontId="5" fillId="0" borderId="0" xfId="0" applyFont="1">
      <alignment vertical="center"/>
    </xf>
    <xf numFmtId="20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8" fontId="0" fillId="0" borderId="1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  <xf numFmtId="2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78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77" fontId="11" fillId="3" borderId="4" xfId="1" applyNumberFormat="1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177" fontId="11" fillId="3" borderId="3" xfId="1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79" fontId="5" fillId="0" borderId="0" xfId="0" applyNumberFormat="1" applyFont="1" applyAlignment="1">
      <alignment horizontal="center" vertical="center"/>
    </xf>
    <xf numFmtId="178" fontId="5" fillId="0" borderId="1" xfId="0" applyNumberFormat="1" applyFont="1" applyBorder="1">
      <alignment vertical="center"/>
    </xf>
    <xf numFmtId="178" fontId="7" fillId="2" borderId="1" xfId="0" applyNumberFormat="1" applyFont="1" applyFill="1" applyBorder="1">
      <alignment vertical="center"/>
    </xf>
    <xf numFmtId="0" fontId="5" fillId="0" borderId="2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8" fontId="7" fillId="2" borderId="1" xfId="0" applyNumberFormat="1" applyFont="1" applyFill="1" applyBorder="1" applyAlignment="1">
      <alignment horizontal="center" vertical="center"/>
    </xf>
    <xf numFmtId="56" fontId="0" fillId="0" borderId="0" xfId="0" applyNumberFormat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77" fontId="3" fillId="0" borderId="4" xfId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178" fontId="0" fillId="0" borderId="6" xfId="0" applyNumberForma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78" fontId="2" fillId="4" borderId="1" xfId="0" applyNumberFormat="1" applyFont="1" applyFill="1" applyBorder="1" applyAlignment="1">
      <alignment horizontal="center" vertical="center"/>
    </xf>
    <xf numFmtId="178" fontId="9" fillId="4" borderId="1" xfId="0" applyNumberFormat="1" applyFont="1" applyFill="1" applyBorder="1" applyAlignment="1">
      <alignment horizontal="center" vertical="center"/>
    </xf>
    <xf numFmtId="178" fontId="7" fillId="2" borderId="1" xfId="0" applyNumberFormat="1" applyFont="1" applyFill="1" applyBorder="1" applyAlignment="1">
      <alignment horizontal="right" vertical="center"/>
    </xf>
    <xf numFmtId="178" fontId="0" fillId="4" borderId="1" xfId="0" applyNumberFormat="1" applyFill="1" applyBorder="1">
      <alignment vertical="center"/>
    </xf>
    <xf numFmtId="176" fontId="0" fillId="5" borderId="1" xfId="0" applyNumberForma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178" fontId="0" fillId="5" borderId="1" xfId="0" applyNumberFormat="1" applyFill="1" applyBorder="1" applyAlignment="1">
      <alignment horizontal="center" vertical="center"/>
    </xf>
    <xf numFmtId="178" fontId="0" fillId="5" borderId="1" xfId="0" applyNumberFormat="1" applyFill="1" applyBorder="1" applyAlignment="1">
      <alignment horizontal="right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5" borderId="5" xfId="0" applyNumberFormat="1" applyFill="1" applyBorder="1" applyAlignment="1">
      <alignment horizontal="center" vertical="center"/>
    </xf>
    <xf numFmtId="176" fontId="0" fillId="5" borderId="6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6" fontId="0" fillId="0" borderId="1" xfId="2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6" fontId="7" fillId="2" borderId="5" xfId="0" applyNumberFormat="1" applyFont="1" applyFill="1" applyBorder="1" applyAlignment="1">
      <alignment horizontal="center" vertical="center"/>
    </xf>
    <xf numFmtId="176" fontId="7" fillId="2" borderId="6" xfId="0" applyNumberFormat="1" applyFont="1" applyFill="1" applyBorder="1" applyAlignment="1">
      <alignment horizontal="center" vertical="center"/>
    </xf>
    <xf numFmtId="176" fontId="0" fillId="5" borderId="1" xfId="0" applyNumberFormat="1" applyFill="1" applyBorder="1" applyAlignment="1">
      <alignment horizontal="center" vertical="center"/>
    </xf>
  </cellXfs>
  <cellStyles count="3">
    <cellStyle name="パーセント" xfId="1" builtinId="5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dimension ref="A1:T116"/>
  <sheetViews>
    <sheetView tabSelected="1" zoomScale="110" zoomScaleNormal="110" workbookViewId="0">
      <selection activeCell="H6" sqref="H6"/>
    </sheetView>
  </sheetViews>
  <sheetFormatPr baseColWidth="10" defaultRowHeight="20"/>
  <cols>
    <col min="1" max="1" width="14.140625" style="2" bestFit="1" customWidth="1"/>
    <col min="2" max="2" width="12" bestFit="1" customWidth="1"/>
    <col min="6" max="6" width="13" bestFit="1" customWidth="1"/>
    <col min="7" max="7" width="14.140625" bestFit="1" customWidth="1"/>
    <col min="8" max="8" width="13" bestFit="1" customWidth="1"/>
    <col min="11" max="11" width="13.28515625" bestFit="1" customWidth="1"/>
  </cols>
  <sheetData>
    <row r="1" spans="1:20" s="56" customFormat="1" ht="24">
      <c r="A1" s="55" t="s">
        <v>54</v>
      </c>
    </row>
    <row r="2" spans="1:20" s="56" customFormat="1" ht="24">
      <c r="A2" s="55" t="s">
        <v>55</v>
      </c>
    </row>
    <row r="3" spans="1:20" ht="24">
      <c r="A3" s="29" t="s">
        <v>47</v>
      </c>
    </row>
    <row r="4" spans="1:20" ht="24">
      <c r="A4" s="29"/>
    </row>
    <row r="5" spans="1:20" s="26" customFormat="1" ht="24">
      <c r="A5" s="29" t="s">
        <v>45</v>
      </c>
      <c r="G5" s="10" t="s">
        <v>12</v>
      </c>
      <c r="H5" s="20">
        <v>44950</v>
      </c>
      <c r="I5" s="21">
        <v>0.25</v>
      </c>
      <c r="K5" s="29" t="s">
        <v>46</v>
      </c>
    </row>
    <row r="6" spans="1:20">
      <c r="B6" s="47" t="s">
        <v>39</v>
      </c>
      <c r="C6" s="1" t="s">
        <v>0</v>
      </c>
      <c r="D6" s="8" t="s">
        <v>1</v>
      </c>
      <c r="E6" s="1" t="s">
        <v>2</v>
      </c>
      <c r="F6" s="34" t="s">
        <v>3</v>
      </c>
      <c r="G6" s="8" t="s">
        <v>4</v>
      </c>
      <c r="H6" s="33" t="s">
        <v>5</v>
      </c>
      <c r="I6" s="8" t="s">
        <v>6</v>
      </c>
      <c r="L6" s="47" t="s">
        <v>39</v>
      </c>
      <c r="M6" s="1" t="s">
        <v>0</v>
      </c>
      <c r="N6" s="8" t="s">
        <v>1</v>
      </c>
      <c r="O6" s="1" t="s">
        <v>2</v>
      </c>
      <c r="P6" s="34" t="s">
        <v>3</v>
      </c>
      <c r="Q6" s="8" t="s">
        <v>4</v>
      </c>
      <c r="R6" s="15" t="s">
        <v>5</v>
      </c>
      <c r="S6" s="8" t="s">
        <v>6</v>
      </c>
    </row>
    <row r="7" spans="1:20">
      <c r="B7" s="47" t="s">
        <v>43</v>
      </c>
      <c r="C7" s="1">
        <v>0</v>
      </c>
      <c r="D7" s="8">
        <v>1</v>
      </c>
      <c r="E7" s="1">
        <v>1</v>
      </c>
      <c r="F7" s="1">
        <v>0</v>
      </c>
      <c r="G7" s="1">
        <v>0</v>
      </c>
      <c r="H7" s="1">
        <v>0</v>
      </c>
      <c r="I7" s="8">
        <f>SUM(C7:H7)</f>
        <v>2</v>
      </c>
      <c r="L7" s="47" t="s">
        <v>43</v>
      </c>
      <c r="M7" s="1" t="s">
        <v>48</v>
      </c>
      <c r="N7" s="1" t="s">
        <v>48</v>
      </c>
      <c r="O7" s="1" t="s">
        <v>48</v>
      </c>
      <c r="P7" s="1" t="s">
        <v>48</v>
      </c>
      <c r="Q7" s="1" t="s">
        <v>48</v>
      </c>
      <c r="R7" s="1" t="s">
        <v>48</v>
      </c>
      <c r="S7" s="1" t="s">
        <v>48</v>
      </c>
    </row>
    <row r="8" spans="1:20">
      <c r="B8" s="47" t="s">
        <v>44</v>
      </c>
      <c r="C8" s="1">
        <v>0</v>
      </c>
      <c r="D8" s="8">
        <v>1</v>
      </c>
      <c r="E8" s="1">
        <v>1</v>
      </c>
      <c r="F8" s="1">
        <v>1</v>
      </c>
      <c r="G8" s="1">
        <v>1</v>
      </c>
      <c r="H8" s="1">
        <v>0</v>
      </c>
      <c r="I8" s="8">
        <f t="shared" ref="I8:I10" si="0">SUM(C8:H8)</f>
        <v>4</v>
      </c>
      <c r="L8" s="47" t="s">
        <v>44</v>
      </c>
      <c r="M8" s="1" t="s">
        <v>48</v>
      </c>
      <c r="N8" s="1" t="s">
        <v>48</v>
      </c>
      <c r="O8" s="1" t="s">
        <v>48</v>
      </c>
      <c r="P8" s="1" t="s">
        <v>48</v>
      </c>
      <c r="Q8" s="1" t="s">
        <v>48</v>
      </c>
      <c r="R8" s="1" t="s">
        <v>48</v>
      </c>
      <c r="S8" s="1" t="s">
        <v>48</v>
      </c>
      <c r="T8" s="58" t="s">
        <v>49</v>
      </c>
    </row>
    <row r="9" spans="1:20">
      <c r="B9" s="47" t="s">
        <v>13</v>
      </c>
      <c r="C9" s="1">
        <v>44</v>
      </c>
      <c r="D9" s="8">
        <v>43</v>
      </c>
      <c r="E9" s="1">
        <v>48</v>
      </c>
      <c r="F9" s="1">
        <v>121</v>
      </c>
      <c r="G9" s="1">
        <v>46</v>
      </c>
      <c r="H9" s="1">
        <v>60</v>
      </c>
      <c r="I9" s="8">
        <f t="shared" si="0"/>
        <v>362</v>
      </c>
      <c r="L9" s="47" t="s">
        <v>13</v>
      </c>
      <c r="M9" s="1">
        <v>2</v>
      </c>
      <c r="N9" s="8">
        <v>0</v>
      </c>
      <c r="O9" s="1">
        <v>1</v>
      </c>
      <c r="P9" s="1">
        <v>7</v>
      </c>
      <c r="Q9" s="1">
        <v>0</v>
      </c>
      <c r="R9" s="1">
        <v>1</v>
      </c>
      <c r="S9" s="8">
        <f>SUM(M9:R9)</f>
        <v>11</v>
      </c>
    </row>
    <row r="10" spans="1:20">
      <c r="B10" s="67" t="s">
        <v>38</v>
      </c>
      <c r="C10" s="54">
        <v>6</v>
      </c>
      <c r="D10" s="54">
        <v>13</v>
      </c>
      <c r="E10" s="52">
        <v>8</v>
      </c>
      <c r="F10" s="54">
        <v>17</v>
      </c>
      <c r="G10" s="52">
        <v>9</v>
      </c>
      <c r="H10" s="54">
        <v>9</v>
      </c>
      <c r="I10" s="52">
        <f t="shared" si="0"/>
        <v>62</v>
      </c>
      <c r="L10" s="47" t="s">
        <v>38</v>
      </c>
      <c r="M10" s="27">
        <v>0</v>
      </c>
      <c r="N10" s="27">
        <v>0</v>
      </c>
      <c r="O10" s="8">
        <v>1</v>
      </c>
      <c r="P10" s="27">
        <v>2</v>
      </c>
      <c r="Q10" s="8">
        <v>1</v>
      </c>
      <c r="R10" s="27">
        <v>1</v>
      </c>
      <c r="S10" s="8">
        <f t="shared" ref="S10" si="1">SUM(M10:R10)</f>
        <v>5</v>
      </c>
    </row>
    <row r="11" spans="1:20">
      <c r="B11" s="48" t="s">
        <v>30</v>
      </c>
      <c r="C11" s="49">
        <f>SUM(C7:C10)</f>
        <v>50</v>
      </c>
      <c r="D11" s="49">
        <f t="shared" ref="D11:H11" si="2">SUM(D7:D10)</f>
        <v>58</v>
      </c>
      <c r="E11" s="49">
        <f t="shared" si="2"/>
        <v>58</v>
      </c>
      <c r="F11" s="49">
        <f t="shared" si="2"/>
        <v>139</v>
      </c>
      <c r="G11" s="49">
        <f t="shared" si="2"/>
        <v>56</v>
      </c>
      <c r="H11" s="49">
        <f t="shared" si="2"/>
        <v>69</v>
      </c>
      <c r="I11" s="57">
        <f>SUM(I7:I10)</f>
        <v>430</v>
      </c>
      <c r="L11" s="48" t="s">
        <v>30</v>
      </c>
      <c r="M11" s="49">
        <f>SUM(M7:M10)</f>
        <v>2</v>
      </c>
      <c r="N11" s="49">
        <f t="shared" ref="N11" si="3">SUM(N7:N10)</f>
        <v>0</v>
      </c>
      <c r="O11" s="49">
        <f t="shared" ref="O11" si="4">SUM(O7:O10)</f>
        <v>2</v>
      </c>
      <c r="P11" s="49">
        <f t="shared" ref="P11" si="5">SUM(P7:P10)</f>
        <v>9</v>
      </c>
      <c r="Q11" s="49">
        <v>1</v>
      </c>
      <c r="R11" s="49">
        <f t="shared" ref="R11" si="6">SUM(R7:R10)</f>
        <v>2</v>
      </c>
      <c r="S11" s="46">
        <f>SUM(S7:S10)</f>
        <v>16</v>
      </c>
    </row>
    <row r="12" spans="1:20">
      <c r="A12" s="5"/>
      <c r="B12" s="5" t="s">
        <v>14</v>
      </c>
      <c r="C12" s="4">
        <f>C11/247</f>
        <v>0.20242914979757085</v>
      </c>
      <c r="D12" s="4">
        <f>D11/303</f>
        <v>0.19141914191419143</v>
      </c>
      <c r="E12" s="4">
        <f>E11/324</f>
        <v>0.17901234567901234</v>
      </c>
      <c r="F12" s="35">
        <f>F11/545</f>
        <v>0.25504587155963304</v>
      </c>
      <c r="G12" s="4">
        <f>G11/300</f>
        <v>0.18666666666666668</v>
      </c>
      <c r="H12" s="32">
        <f>H11/183</f>
        <v>0.37704918032786883</v>
      </c>
      <c r="I12" s="4">
        <f>I11/1902</f>
        <v>0.22607781282860148</v>
      </c>
      <c r="L12" s="5" t="s">
        <v>14</v>
      </c>
      <c r="M12" s="4">
        <f>M11/247</f>
        <v>8.0971659919028341E-3</v>
      </c>
      <c r="N12" s="4">
        <f>N11/303</f>
        <v>0</v>
      </c>
      <c r="O12" s="4">
        <f>O11/324</f>
        <v>6.1728395061728392E-3</v>
      </c>
      <c r="P12" s="35">
        <f>P11/545</f>
        <v>1.6513761467889909E-2</v>
      </c>
      <c r="Q12" s="4">
        <f>Q11/300</f>
        <v>3.3333333333333335E-3</v>
      </c>
      <c r="R12" s="50">
        <f>R11/183</f>
        <v>1.092896174863388E-2</v>
      </c>
      <c r="S12" s="4">
        <f>S11/1902</f>
        <v>8.4121976866456359E-3</v>
      </c>
    </row>
    <row r="13" spans="1:20" s="26" customFormat="1">
      <c r="A13" s="22"/>
    </row>
    <row r="14" spans="1:20" s="10" customFormat="1" ht="24">
      <c r="A14" s="22" t="s">
        <v>52</v>
      </c>
      <c r="K14" s="29" t="s">
        <v>46</v>
      </c>
    </row>
    <row r="15" spans="1:20">
      <c r="A15" s="27" t="s">
        <v>39</v>
      </c>
      <c r="B15" s="8" t="s">
        <v>40</v>
      </c>
      <c r="C15" s="1" t="s">
        <v>0</v>
      </c>
      <c r="D15" s="8" t="s">
        <v>1</v>
      </c>
      <c r="E15" s="1" t="s">
        <v>2</v>
      </c>
      <c r="F15" s="34" t="s">
        <v>3</v>
      </c>
      <c r="G15" s="8" t="s">
        <v>4</v>
      </c>
      <c r="H15" s="33" t="s">
        <v>5</v>
      </c>
      <c r="I15" s="8" t="s">
        <v>6</v>
      </c>
      <c r="K15" s="27" t="s">
        <v>39</v>
      </c>
      <c r="L15" s="8" t="s">
        <v>40</v>
      </c>
      <c r="M15" s="1" t="s">
        <v>0</v>
      </c>
      <c r="N15" s="8" t="s">
        <v>1</v>
      </c>
      <c r="O15" s="1" t="s">
        <v>2</v>
      </c>
      <c r="P15" s="34" t="s">
        <v>3</v>
      </c>
      <c r="Q15" s="8" t="s">
        <v>4</v>
      </c>
      <c r="R15" s="15" t="s">
        <v>5</v>
      </c>
      <c r="S15" s="8" t="s">
        <v>6</v>
      </c>
    </row>
    <row r="16" spans="1:20">
      <c r="A16" s="8" t="s">
        <v>13</v>
      </c>
      <c r="B16" s="8" t="s">
        <v>7</v>
      </c>
      <c r="C16" s="8">
        <v>1</v>
      </c>
      <c r="D16" s="8">
        <v>0</v>
      </c>
      <c r="E16" s="8">
        <v>0</v>
      </c>
      <c r="F16" s="8">
        <v>2</v>
      </c>
      <c r="G16" s="8">
        <v>0</v>
      </c>
      <c r="H16" s="8">
        <v>0</v>
      </c>
      <c r="I16" s="8">
        <f t="shared" ref="I16:I28" si="7">SUM(C16:H16)</f>
        <v>3</v>
      </c>
      <c r="K16" s="8" t="s">
        <v>13</v>
      </c>
      <c r="L16" s="8" t="s">
        <v>7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f t="shared" ref="S16:S26" si="8">SUM(M16:R16)</f>
        <v>0</v>
      </c>
    </row>
    <row r="17" spans="1:19">
      <c r="A17" s="8" t="s">
        <v>13</v>
      </c>
      <c r="B17" s="8" t="s">
        <v>8</v>
      </c>
      <c r="C17" s="8">
        <v>2</v>
      </c>
      <c r="D17" s="8">
        <v>1</v>
      </c>
      <c r="E17" s="8">
        <v>4</v>
      </c>
      <c r="F17" s="8">
        <v>1</v>
      </c>
      <c r="G17" s="8">
        <v>0</v>
      </c>
      <c r="H17" s="8">
        <v>7</v>
      </c>
      <c r="I17" s="8">
        <f t="shared" si="7"/>
        <v>15</v>
      </c>
      <c r="K17" s="8" t="s">
        <v>13</v>
      </c>
      <c r="L17" s="8" t="s">
        <v>8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f t="shared" si="8"/>
        <v>0</v>
      </c>
    </row>
    <row r="18" spans="1:19">
      <c r="A18" s="8" t="s">
        <v>13</v>
      </c>
      <c r="B18" s="8" t="s">
        <v>9</v>
      </c>
      <c r="C18" s="8">
        <v>0</v>
      </c>
      <c r="D18" s="8">
        <v>2</v>
      </c>
      <c r="E18" s="8">
        <v>3</v>
      </c>
      <c r="F18" s="8">
        <v>8</v>
      </c>
      <c r="G18" s="8">
        <v>5</v>
      </c>
      <c r="H18" s="8">
        <v>2</v>
      </c>
      <c r="I18" s="8">
        <f t="shared" si="7"/>
        <v>20</v>
      </c>
      <c r="K18" s="8" t="s">
        <v>13</v>
      </c>
      <c r="L18" s="8" t="s">
        <v>9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f t="shared" si="8"/>
        <v>0</v>
      </c>
    </row>
    <row r="19" spans="1:19">
      <c r="A19" s="8" t="s">
        <v>13</v>
      </c>
      <c r="B19" s="8" t="s">
        <v>10</v>
      </c>
      <c r="C19" s="8">
        <v>3</v>
      </c>
      <c r="D19" s="8">
        <v>2</v>
      </c>
      <c r="E19" s="8">
        <v>0</v>
      </c>
      <c r="F19" s="8">
        <v>5</v>
      </c>
      <c r="G19" s="8">
        <v>2</v>
      </c>
      <c r="H19" s="8">
        <v>3</v>
      </c>
      <c r="I19" s="8">
        <f t="shared" si="7"/>
        <v>15</v>
      </c>
      <c r="K19" s="8" t="s">
        <v>13</v>
      </c>
      <c r="L19" s="8" t="s">
        <v>10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f t="shared" si="8"/>
        <v>0</v>
      </c>
    </row>
    <row r="20" spans="1:19">
      <c r="A20" s="8" t="s">
        <v>13</v>
      </c>
      <c r="B20" s="8" t="s">
        <v>11</v>
      </c>
      <c r="C20" s="8">
        <v>2</v>
      </c>
      <c r="D20" s="8">
        <v>4</v>
      </c>
      <c r="E20" s="8">
        <v>5</v>
      </c>
      <c r="F20" s="8">
        <v>8</v>
      </c>
      <c r="G20" s="8">
        <v>3</v>
      </c>
      <c r="H20" s="8">
        <v>4</v>
      </c>
      <c r="I20" s="8">
        <f t="shared" si="7"/>
        <v>26</v>
      </c>
      <c r="K20" s="8" t="s">
        <v>13</v>
      </c>
      <c r="L20" s="8" t="s">
        <v>11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f t="shared" si="8"/>
        <v>0</v>
      </c>
    </row>
    <row r="21" spans="1:19">
      <c r="A21" s="8" t="s">
        <v>13</v>
      </c>
      <c r="B21" s="8" t="s">
        <v>15</v>
      </c>
      <c r="C21" s="8">
        <v>0</v>
      </c>
      <c r="D21" s="8">
        <v>1</v>
      </c>
      <c r="E21" s="8">
        <v>2</v>
      </c>
      <c r="F21" s="8">
        <v>5</v>
      </c>
      <c r="G21" s="8">
        <v>1</v>
      </c>
      <c r="H21" s="8">
        <v>1</v>
      </c>
      <c r="I21" s="8">
        <f t="shared" si="7"/>
        <v>10</v>
      </c>
      <c r="K21" s="8" t="s">
        <v>13</v>
      </c>
      <c r="L21" s="8" t="s">
        <v>15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f t="shared" si="8"/>
        <v>0</v>
      </c>
    </row>
    <row r="22" spans="1:19">
      <c r="A22" s="8" t="s">
        <v>13</v>
      </c>
      <c r="B22" s="8" t="s">
        <v>16</v>
      </c>
      <c r="C22" s="37">
        <v>7</v>
      </c>
      <c r="D22" s="27">
        <v>4</v>
      </c>
      <c r="E22" s="37">
        <v>8</v>
      </c>
      <c r="F22" s="27">
        <v>12</v>
      </c>
      <c r="G22" s="27">
        <v>4</v>
      </c>
      <c r="H22" s="37">
        <v>10</v>
      </c>
      <c r="I22" s="37">
        <f t="shared" si="7"/>
        <v>45</v>
      </c>
      <c r="K22" s="8" t="s">
        <v>13</v>
      </c>
      <c r="L22" s="8" t="s">
        <v>16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f t="shared" si="8"/>
        <v>0</v>
      </c>
    </row>
    <row r="23" spans="1:19">
      <c r="A23" s="8" t="s">
        <v>13</v>
      </c>
      <c r="B23" s="8" t="s">
        <v>18</v>
      </c>
      <c r="C23" s="8">
        <v>2</v>
      </c>
      <c r="D23" s="37">
        <v>6</v>
      </c>
      <c r="E23" s="8">
        <v>2</v>
      </c>
      <c r="F23" s="37">
        <v>17</v>
      </c>
      <c r="G23" s="7">
        <v>10</v>
      </c>
      <c r="H23" s="8">
        <v>8</v>
      </c>
      <c r="I23" s="37">
        <f t="shared" si="7"/>
        <v>45</v>
      </c>
      <c r="J23" s="6"/>
      <c r="K23" s="8" t="s">
        <v>13</v>
      </c>
      <c r="L23" s="8" t="s">
        <v>18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f t="shared" si="8"/>
        <v>0</v>
      </c>
    </row>
    <row r="24" spans="1:19">
      <c r="A24" s="8" t="s">
        <v>13</v>
      </c>
      <c r="B24" s="8" t="s">
        <v>33</v>
      </c>
      <c r="C24" s="8">
        <v>4</v>
      </c>
      <c r="D24" s="27">
        <v>1</v>
      </c>
      <c r="E24" s="8">
        <v>0</v>
      </c>
      <c r="F24" s="8">
        <v>4</v>
      </c>
      <c r="G24" s="27">
        <v>4</v>
      </c>
      <c r="H24" s="8">
        <v>2</v>
      </c>
      <c r="I24" s="8">
        <f t="shared" si="7"/>
        <v>15</v>
      </c>
      <c r="J24" s="6"/>
      <c r="K24" s="8" t="s">
        <v>13</v>
      </c>
      <c r="L24" s="8" t="s">
        <v>33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f t="shared" si="8"/>
        <v>0</v>
      </c>
    </row>
    <row r="25" spans="1:19">
      <c r="A25" s="8" t="s">
        <v>13</v>
      </c>
      <c r="B25" s="8" t="s">
        <v>34</v>
      </c>
      <c r="C25" s="8">
        <v>3</v>
      </c>
      <c r="D25" s="27">
        <v>3</v>
      </c>
      <c r="E25" s="8">
        <v>2</v>
      </c>
      <c r="F25" s="8">
        <v>3</v>
      </c>
      <c r="G25" s="8">
        <v>4</v>
      </c>
      <c r="H25" s="8">
        <v>0</v>
      </c>
      <c r="I25" s="8">
        <f t="shared" si="7"/>
        <v>15</v>
      </c>
      <c r="J25" s="6"/>
      <c r="K25" s="8" t="s">
        <v>13</v>
      </c>
      <c r="L25" s="8" t="s">
        <v>34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f t="shared" si="8"/>
        <v>0</v>
      </c>
    </row>
    <row r="26" spans="1:19">
      <c r="A26" s="8" t="s">
        <v>13</v>
      </c>
      <c r="B26" s="36" t="s">
        <v>36</v>
      </c>
      <c r="C26" s="31">
        <v>14</v>
      </c>
      <c r="D26" s="42">
        <v>7</v>
      </c>
      <c r="E26" s="31">
        <v>12</v>
      </c>
      <c r="F26" s="31">
        <v>31</v>
      </c>
      <c r="G26" s="3">
        <v>5</v>
      </c>
      <c r="H26" s="7">
        <v>12</v>
      </c>
      <c r="I26" s="7">
        <f t="shared" si="7"/>
        <v>81</v>
      </c>
      <c r="J26" s="51" t="s">
        <v>17</v>
      </c>
      <c r="K26" s="8" t="s">
        <v>13</v>
      </c>
      <c r="L26" s="3" t="s">
        <v>36</v>
      </c>
      <c r="M26" s="52">
        <v>1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f t="shared" si="8"/>
        <v>1</v>
      </c>
    </row>
    <row r="27" spans="1:19">
      <c r="A27" s="8" t="s">
        <v>13</v>
      </c>
      <c r="B27" s="3" t="s">
        <v>37</v>
      </c>
      <c r="C27" s="27">
        <v>6</v>
      </c>
      <c r="D27" s="24">
        <v>12</v>
      </c>
      <c r="E27" s="8">
        <v>10</v>
      </c>
      <c r="F27" s="24">
        <v>25</v>
      </c>
      <c r="G27" s="8">
        <v>9</v>
      </c>
      <c r="H27" s="27">
        <v>11</v>
      </c>
      <c r="I27" s="24">
        <f t="shared" si="7"/>
        <v>73</v>
      </c>
      <c r="K27" s="8" t="s">
        <v>13</v>
      </c>
      <c r="L27" s="3" t="s">
        <v>37</v>
      </c>
      <c r="M27" s="52">
        <v>1</v>
      </c>
      <c r="N27" s="8">
        <v>0</v>
      </c>
      <c r="O27" s="52">
        <v>1</v>
      </c>
      <c r="P27" s="53">
        <v>7</v>
      </c>
      <c r="Q27" s="8">
        <v>0</v>
      </c>
      <c r="R27" s="54">
        <v>1</v>
      </c>
      <c r="S27" s="7">
        <f t="shared" ref="S27:S28" si="9">SUM(M27:R27)</f>
        <v>10</v>
      </c>
    </row>
    <row r="28" spans="1:19">
      <c r="A28" s="52" t="s">
        <v>38</v>
      </c>
      <c r="B28" s="52" t="s">
        <v>7</v>
      </c>
      <c r="C28" s="54">
        <v>6</v>
      </c>
      <c r="D28" s="7">
        <v>13</v>
      </c>
      <c r="E28" s="52">
        <v>9</v>
      </c>
      <c r="F28" s="54">
        <v>17</v>
      </c>
      <c r="G28" s="52">
        <v>8</v>
      </c>
      <c r="H28" s="54">
        <v>9</v>
      </c>
      <c r="I28" s="53">
        <f t="shared" si="7"/>
        <v>62</v>
      </c>
      <c r="K28" s="8" t="s">
        <v>38</v>
      </c>
      <c r="L28" s="8" t="s">
        <v>7</v>
      </c>
      <c r="M28" s="27">
        <v>0</v>
      </c>
      <c r="N28" s="27">
        <v>0</v>
      </c>
      <c r="O28" s="52">
        <v>1</v>
      </c>
      <c r="P28" s="54">
        <v>2</v>
      </c>
      <c r="Q28" s="54">
        <v>1</v>
      </c>
      <c r="R28" s="54">
        <v>3</v>
      </c>
      <c r="S28" s="8">
        <f t="shared" si="9"/>
        <v>7</v>
      </c>
    </row>
    <row r="30" spans="1:19" ht="24">
      <c r="A30" s="22" t="s">
        <v>53</v>
      </c>
      <c r="K30" s="29" t="s">
        <v>46</v>
      </c>
    </row>
    <row r="31" spans="1:19">
      <c r="A31" s="76" t="s">
        <v>35</v>
      </c>
      <c r="B31" s="77"/>
      <c r="C31" s="1" t="s">
        <v>0</v>
      </c>
      <c r="D31" s="8" t="s">
        <v>1</v>
      </c>
      <c r="E31" s="1" t="s">
        <v>2</v>
      </c>
      <c r="F31" s="1" t="s">
        <v>3</v>
      </c>
      <c r="G31" s="8" t="s">
        <v>4</v>
      </c>
      <c r="H31" s="15" t="s">
        <v>5</v>
      </c>
      <c r="I31" s="8" t="s">
        <v>6</v>
      </c>
      <c r="K31" s="76" t="s">
        <v>35</v>
      </c>
      <c r="L31" s="77"/>
      <c r="M31" s="1" t="s">
        <v>0</v>
      </c>
      <c r="N31" s="8" t="s">
        <v>1</v>
      </c>
      <c r="O31" s="1" t="s">
        <v>2</v>
      </c>
      <c r="P31" s="1" t="s">
        <v>3</v>
      </c>
      <c r="Q31" s="8" t="s">
        <v>4</v>
      </c>
      <c r="R31" s="15" t="s">
        <v>5</v>
      </c>
      <c r="S31" s="8" t="s">
        <v>6</v>
      </c>
    </row>
    <row r="32" spans="1:19" ht="24">
      <c r="A32" s="72">
        <v>44925</v>
      </c>
      <c r="B32" s="73"/>
      <c r="C32" s="8"/>
      <c r="D32" s="8">
        <v>1</v>
      </c>
      <c r="E32" s="8"/>
      <c r="F32" s="8"/>
      <c r="G32" s="8"/>
      <c r="H32" s="8"/>
      <c r="I32" s="8">
        <f t="shared" ref="I32:I33" si="10">SUM(C32:H32)</f>
        <v>1</v>
      </c>
      <c r="J32" s="30"/>
      <c r="K32" s="72"/>
      <c r="L32" s="73"/>
      <c r="M32" s="8"/>
      <c r="N32" s="8"/>
      <c r="O32" s="8"/>
      <c r="P32" s="8"/>
      <c r="Q32" s="8"/>
      <c r="R32" s="8"/>
      <c r="S32" s="8"/>
    </row>
    <row r="33" spans="1:19" ht="24">
      <c r="A33" s="72">
        <v>44926</v>
      </c>
      <c r="B33" s="73"/>
      <c r="C33" s="8"/>
      <c r="D33" s="8"/>
      <c r="E33" s="8">
        <v>1</v>
      </c>
      <c r="F33" s="8"/>
      <c r="G33" s="8"/>
      <c r="H33" s="8"/>
      <c r="I33" s="8">
        <f t="shared" si="10"/>
        <v>1</v>
      </c>
      <c r="J33" s="30"/>
      <c r="K33" s="72"/>
      <c r="L33" s="73"/>
      <c r="M33" s="8"/>
      <c r="N33" s="8"/>
      <c r="O33" s="8"/>
      <c r="P33" s="8"/>
      <c r="Q33" s="8"/>
      <c r="R33" s="8"/>
      <c r="S33" s="8"/>
    </row>
    <row r="34" spans="1:19" ht="24">
      <c r="A34" s="83" t="s">
        <v>41</v>
      </c>
      <c r="B34" s="83"/>
      <c r="C34" s="46">
        <v>6</v>
      </c>
      <c r="D34" s="46">
        <v>12</v>
      </c>
      <c r="E34" s="46">
        <v>0</v>
      </c>
      <c r="F34" s="46">
        <v>25</v>
      </c>
      <c r="G34" s="46">
        <v>8</v>
      </c>
      <c r="H34" s="46">
        <v>11</v>
      </c>
      <c r="I34" s="46">
        <v>72</v>
      </c>
      <c r="J34" s="30"/>
      <c r="K34" s="78"/>
      <c r="L34" s="78"/>
      <c r="M34" s="8"/>
      <c r="N34" s="8"/>
      <c r="O34" s="8"/>
      <c r="P34" s="8"/>
      <c r="Q34" s="8"/>
      <c r="R34" s="8"/>
      <c r="S34" s="8"/>
    </row>
    <row r="35" spans="1:19" ht="24">
      <c r="A35" s="72">
        <v>44927</v>
      </c>
      <c r="B35" s="73"/>
      <c r="C35" s="8"/>
      <c r="D35" s="8"/>
      <c r="E35" s="8"/>
      <c r="F35" s="8">
        <v>1</v>
      </c>
      <c r="G35" s="8"/>
      <c r="H35" s="8"/>
      <c r="I35" s="8">
        <f t="shared" ref="I35:I53" si="11">SUM(C35:H35)</f>
        <v>1</v>
      </c>
      <c r="J35" s="30"/>
      <c r="K35" s="72">
        <v>44927</v>
      </c>
      <c r="L35" s="73"/>
      <c r="M35" s="8"/>
      <c r="N35" s="8"/>
      <c r="O35" s="8"/>
      <c r="P35" s="8"/>
      <c r="Q35" s="8"/>
      <c r="R35" s="8"/>
      <c r="S35" s="8">
        <f t="shared" ref="S35:S52" si="12">SUM(M35:R35)</f>
        <v>0</v>
      </c>
    </row>
    <row r="36" spans="1:19" ht="24">
      <c r="A36" s="72">
        <v>44928</v>
      </c>
      <c r="B36" s="73"/>
      <c r="C36" s="8"/>
      <c r="D36" s="8">
        <v>2</v>
      </c>
      <c r="E36" s="8"/>
      <c r="F36" s="8"/>
      <c r="G36" s="8"/>
      <c r="H36" s="8"/>
      <c r="I36" s="8">
        <f t="shared" si="11"/>
        <v>2</v>
      </c>
      <c r="J36" s="30"/>
      <c r="K36" s="72">
        <v>44928</v>
      </c>
      <c r="L36" s="73"/>
      <c r="M36" s="8"/>
      <c r="N36" s="8"/>
      <c r="O36" s="8"/>
      <c r="P36" s="8"/>
      <c r="Q36" s="8"/>
      <c r="R36" s="8"/>
      <c r="S36" s="8">
        <f t="shared" si="12"/>
        <v>0</v>
      </c>
    </row>
    <row r="37" spans="1:19" ht="24">
      <c r="A37" s="72">
        <v>44929</v>
      </c>
      <c r="B37" s="73"/>
      <c r="C37" s="8"/>
      <c r="D37" s="8"/>
      <c r="E37" s="8"/>
      <c r="F37" s="8"/>
      <c r="G37" s="8"/>
      <c r="H37" s="8"/>
      <c r="I37" s="8">
        <f t="shared" si="11"/>
        <v>0</v>
      </c>
      <c r="J37" s="30"/>
      <c r="K37" s="72">
        <v>44929</v>
      </c>
      <c r="L37" s="73"/>
      <c r="M37" s="8"/>
      <c r="N37" s="8"/>
      <c r="O37" s="8"/>
      <c r="P37" s="8"/>
      <c r="Q37" s="8"/>
      <c r="R37" s="8"/>
      <c r="S37" s="8">
        <f t="shared" si="12"/>
        <v>0</v>
      </c>
    </row>
    <row r="38" spans="1:19" ht="24">
      <c r="A38" s="72">
        <v>44930</v>
      </c>
      <c r="B38" s="73"/>
      <c r="C38" s="8"/>
      <c r="D38" s="8">
        <v>2</v>
      </c>
      <c r="E38" s="8"/>
      <c r="F38" s="8">
        <v>1</v>
      </c>
      <c r="G38" s="8">
        <v>2</v>
      </c>
      <c r="H38" s="8">
        <v>1</v>
      </c>
      <c r="I38" s="8">
        <f t="shared" si="11"/>
        <v>6</v>
      </c>
      <c r="J38" s="30"/>
      <c r="K38" s="74">
        <v>44930</v>
      </c>
      <c r="L38" s="75"/>
      <c r="M38" s="8"/>
      <c r="N38" s="8"/>
      <c r="O38" s="8"/>
      <c r="P38" s="52">
        <v>1</v>
      </c>
      <c r="Q38" s="8"/>
      <c r="R38" s="8"/>
      <c r="S38" s="52">
        <f t="shared" si="12"/>
        <v>1</v>
      </c>
    </row>
    <row r="39" spans="1:19">
      <c r="A39" s="72">
        <v>44931</v>
      </c>
      <c r="B39" s="73"/>
      <c r="C39" s="8">
        <v>1</v>
      </c>
      <c r="D39" s="8">
        <v>4</v>
      </c>
      <c r="E39" s="8">
        <v>1</v>
      </c>
      <c r="F39" s="8">
        <v>2</v>
      </c>
      <c r="G39" s="8">
        <v>1</v>
      </c>
      <c r="H39" s="8"/>
      <c r="I39" s="53">
        <f t="shared" si="11"/>
        <v>9</v>
      </c>
      <c r="K39" s="72">
        <v>44931</v>
      </c>
      <c r="L39" s="73"/>
      <c r="M39" s="8"/>
      <c r="N39" s="8"/>
      <c r="O39" s="8"/>
      <c r="P39" s="8"/>
      <c r="Q39" s="8"/>
      <c r="R39" s="8"/>
      <c r="S39" s="8">
        <f t="shared" si="12"/>
        <v>0</v>
      </c>
    </row>
    <row r="40" spans="1:19" ht="24">
      <c r="A40" s="72">
        <v>44932</v>
      </c>
      <c r="B40" s="73"/>
      <c r="C40" s="8"/>
      <c r="D40" s="8"/>
      <c r="E40" s="8">
        <v>3</v>
      </c>
      <c r="F40" s="8">
        <v>3</v>
      </c>
      <c r="G40" s="8">
        <v>1</v>
      </c>
      <c r="H40" s="8"/>
      <c r="I40" s="8">
        <f t="shared" si="11"/>
        <v>7</v>
      </c>
      <c r="J40" s="55"/>
      <c r="K40" s="74">
        <v>44932</v>
      </c>
      <c r="L40" s="75"/>
      <c r="M40" s="8"/>
      <c r="N40" s="8"/>
      <c r="O40" s="8"/>
      <c r="P40" s="8"/>
      <c r="Q40" s="52">
        <v>1</v>
      </c>
      <c r="R40" s="8"/>
      <c r="S40" s="52">
        <f t="shared" si="12"/>
        <v>1</v>
      </c>
    </row>
    <row r="41" spans="1:19" ht="24">
      <c r="A41" s="72">
        <v>44933</v>
      </c>
      <c r="B41" s="73"/>
      <c r="C41" s="8"/>
      <c r="D41" s="8"/>
      <c r="E41" s="8">
        <v>1</v>
      </c>
      <c r="F41" s="8"/>
      <c r="G41" s="8">
        <v>1</v>
      </c>
      <c r="H41" s="8"/>
      <c r="I41" s="8">
        <f t="shared" si="11"/>
        <v>2</v>
      </c>
      <c r="J41" s="55"/>
      <c r="K41" s="72">
        <v>44933</v>
      </c>
      <c r="L41" s="73"/>
      <c r="M41" s="8"/>
      <c r="N41" s="8"/>
      <c r="O41" s="8"/>
      <c r="P41" s="8"/>
      <c r="Q41" s="8"/>
      <c r="R41" s="8"/>
      <c r="S41" s="8">
        <f t="shared" si="12"/>
        <v>0</v>
      </c>
    </row>
    <row r="42" spans="1:19" ht="24">
      <c r="A42" s="72">
        <v>44934</v>
      </c>
      <c r="B42" s="73"/>
      <c r="C42" s="8"/>
      <c r="D42" s="8"/>
      <c r="E42" s="8"/>
      <c r="F42" s="8">
        <v>2</v>
      </c>
      <c r="G42" s="8"/>
      <c r="H42" s="8"/>
      <c r="I42" s="8">
        <f t="shared" si="11"/>
        <v>2</v>
      </c>
      <c r="J42" s="55"/>
      <c r="K42" s="72">
        <v>44934</v>
      </c>
      <c r="L42" s="73"/>
      <c r="M42" s="8"/>
      <c r="N42" s="8"/>
      <c r="O42" s="8"/>
      <c r="P42" s="8"/>
      <c r="Q42" s="8"/>
      <c r="R42" s="8"/>
      <c r="S42" s="8">
        <f t="shared" si="12"/>
        <v>0</v>
      </c>
    </row>
    <row r="43" spans="1:19" ht="24">
      <c r="A43" s="72">
        <v>44935</v>
      </c>
      <c r="B43" s="73"/>
      <c r="C43" s="8"/>
      <c r="D43" s="8">
        <v>1</v>
      </c>
      <c r="E43" s="8">
        <v>1</v>
      </c>
      <c r="F43" s="8">
        <v>1</v>
      </c>
      <c r="G43" s="8">
        <v>1</v>
      </c>
      <c r="H43" s="8">
        <v>1</v>
      </c>
      <c r="I43" s="8">
        <f t="shared" si="11"/>
        <v>5</v>
      </c>
      <c r="J43" s="55"/>
      <c r="K43" s="72">
        <v>44935</v>
      </c>
      <c r="L43" s="73"/>
      <c r="M43" s="8"/>
      <c r="N43" s="8"/>
      <c r="O43" s="8"/>
      <c r="P43" s="8"/>
      <c r="Q43" s="8"/>
      <c r="R43" s="8"/>
      <c r="S43" s="8">
        <f t="shared" si="12"/>
        <v>0</v>
      </c>
    </row>
    <row r="44" spans="1:19" ht="24">
      <c r="A44" s="72">
        <v>44936</v>
      </c>
      <c r="B44" s="73"/>
      <c r="C44" s="8"/>
      <c r="D44" s="8"/>
      <c r="E44" s="8">
        <v>1</v>
      </c>
      <c r="F44" s="8">
        <v>1</v>
      </c>
      <c r="G44" s="8"/>
      <c r="H44" s="8">
        <v>1</v>
      </c>
      <c r="I44" s="8">
        <f t="shared" si="11"/>
        <v>3</v>
      </c>
      <c r="J44" s="55"/>
      <c r="K44" s="72">
        <v>44936</v>
      </c>
      <c r="L44" s="73"/>
      <c r="M44" s="8"/>
      <c r="N44" s="8"/>
      <c r="O44" s="8"/>
      <c r="P44" s="8"/>
      <c r="Q44" s="8"/>
      <c r="R44" s="8"/>
      <c r="S44" s="8">
        <f t="shared" si="12"/>
        <v>0</v>
      </c>
    </row>
    <row r="45" spans="1:19" ht="24">
      <c r="A45" s="84">
        <v>44937</v>
      </c>
      <c r="B45" s="85"/>
      <c r="C45" s="8">
        <v>2</v>
      </c>
      <c r="D45" s="8">
        <v>3</v>
      </c>
      <c r="E45" s="8"/>
      <c r="F45" s="8">
        <v>2</v>
      </c>
      <c r="G45" s="8">
        <v>1</v>
      </c>
      <c r="H45" s="8">
        <v>2</v>
      </c>
      <c r="I45" s="7">
        <f t="shared" si="11"/>
        <v>10</v>
      </c>
      <c r="J45" s="55" t="s">
        <v>51</v>
      </c>
      <c r="K45" s="74">
        <v>44937</v>
      </c>
      <c r="L45" s="75"/>
      <c r="M45" s="8"/>
      <c r="N45" s="8"/>
      <c r="O45" s="8"/>
      <c r="P45" s="52">
        <v>1</v>
      </c>
      <c r="Q45" s="8"/>
      <c r="R45" s="8"/>
      <c r="S45" s="52">
        <f t="shared" si="12"/>
        <v>1</v>
      </c>
    </row>
    <row r="46" spans="1:19" ht="24">
      <c r="A46" s="72">
        <v>44938</v>
      </c>
      <c r="B46" s="73"/>
      <c r="C46" s="8"/>
      <c r="D46" s="8"/>
      <c r="E46" s="8"/>
      <c r="F46" s="8"/>
      <c r="G46" s="8"/>
      <c r="H46" s="8">
        <v>2</v>
      </c>
      <c r="I46" s="8">
        <f t="shared" si="11"/>
        <v>2</v>
      </c>
      <c r="J46" s="55"/>
      <c r="K46" s="74">
        <v>44938</v>
      </c>
      <c r="L46" s="75"/>
      <c r="M46" s="8"/>
      <c r="N46" s="8"/>
      <c r="O46" s="8"/>
      <c r="P46" s="8"/>
      <c r="Q46" s="8"/>
      <c r="R46" s="52">
        <v>1</v>
      </c>
      <c r="S46" s="52">
        <f t="shared" si="12"/>
        <v>1</v>
      </c>
    </row>
    <row r="47" spans="1:19" ht="24">
      <c r="A47" s="72">
        <v>44939</v>
      </c>
      <c r="B47" s="73"/>
      <c r="C47" s="8"/>
      <c r="D47" s="8"/>
      <c r="E47" s="8"/>
      <c r="F47" s="8">
        <v>1</v>
      </c>
      <c r="G47" s="8"/>
      <c r="H47" s="8">
        <v>1</v>
      </c>
      <c r="I47" s="8">
        <f t="shared" si="11"/>
        <v>2</v>
      </c>
      <c r="J47" s="55"/>
      <c r="K47" s="72">
        <v>44939</v>
      </c>
      <c r="L47" s="73"/>
      <c r="M47" s="8"/>
      <c r="N47" s="8"/>
      <c r="O47" s="8"/>
      <c r="P47" s="8"/>
      <c r="Q47" s="8"/>
      <c r="S47" s="8">
        <f t="shared" si="12"/>
        <v>0</v>
      </c>
    </row>
    <row r="48" spans="1:19" ht="24">
      <c r="A48" s="72">
        <v>44940</v>
      </c>
      <c r="B48" s="73"/>
      <c r="C48" s="8">
        <v>1</v>
      </c>
      <c r="D48" s="8"/>
      <c r="E48" s="8"/>
      <c r="F48" s="8"/>
      <c r="G48" s="8"/>
      <c r="H48" s="8"/>
      <c r="I48" s="8">
        <f t="shared" si="11"/>
        <v>1</v>
      </c>
      <c r="J48" s="55"/>
      <c r="K48" s="72">
        <v>44940</v>
      </c>
      <c r="L48" s="73"/>
      <c r="M48" s="8"/>
      <c r="N48" s="8"/>
      <c r="O48" s="52">
        <v>1</v>
      </c>
      <c r="P48" s="8"/>
      <c r="Q48" s="8"/>
      <c r="R48" s="8"/>
      <c r="S48" s="8">
        <f t="shared" si="12"/>
        <v>1</v>
      </c>
    </row>
    <row r="49" spans="1:19" ht="24">
      <c r="A49" s="72">
        <v>44941</v>
      </c>
      <c r="B49" s="73"/>
      <c r="C49" s="8"/>
      <c r="D49" s="8"/>
      <c r="E49" s="8"/>
      <c r="F49" s="8">
        <v>1</v>
      </c>
      <c r="G49" s="8"/>
      <c r="H49" s="8">
        <v>1</v>
      </c>
      <c r="I49" s="8">
        <f t="shared" si="11"/>
        <v>2</v>
      </c>
      <c r="J49" s="55"/>
      <c r="K49" s="72">
        <v>44941</v>
      </c>
      <c r="L49" s="73"/>
      <c r="M49" s="8"/>
      <c r="N49" s="8"/>
      <c r="O49" s="8"/>
      <c r="P49" s="8"/>
      <c r="Q49" s="8"/>
      <c r="R49" s="52">
        <v>1</v>
      </c>
      <c r="S49" s="8">
        <f>SUM(M49:R49)</f>
        <v>1</v>
      </c>
    </row>
    <row r="50" spans="1:19" ht="24">
      <c r="A50" s="72">
        <v>44942</v>
      </c>
      <c r="B50" s="73"/>
      <c r="C50" s="8"/>
      <c r="D50" s="8">
        <v>1</v>
      </c>
      <c r="E50" s="8">
        <v>1</v>
      </c>
      <c r="F50" s="8"/>
      <c r="G50" s="8">
        <v>1</v>
      </c>
      <c r="H50" s="8"/>
      <c r="I50" s="8">
        <f t="shared" si="11"/>
        <v>3</v>
      </c>
      <c r="J50" s="55"/>
      <c r="K50" s="72">
        <v>44942</v>
      </c>
      <c r="L50" s="73"/>
      <c r="M50" s="8"/>
      <c r="N50" s="8"/>
      <c r="O50" s="8"/>
      <c r="P50" s="8"/>
      <c r="Q50" s="8"/>
      <c r="R50" s="8"/>
      <c r="S50" s="8">
        <f t="shared" si="12"/>
        <v>0</v>
      </c>
    </row>
    <row r="51" spans="1:19" ht="24">
      <c r="A51" s="72">
        <v>44943</v>
      </c>
      <c r="B51" s="73"/>
      <c r="C51" s="8">
        <v>1</v>
      </c>
      <c r="D51" s="8"/>
      <c r="E51" s="8"/>
      <c r="F51" s="8">
        <v>1</v>
      </c>
      <c r="G51" s="8"/>
      <c r="H51" s="8"/>
      <c r="I51" s="8">
        <f t="shared" si="11"/>
        <v>2</v>
      </c>
      <c r="J51" s="55"/>
      <c r="K51" s="72">
        <v>44943</v>
      </c>
      <c r="L51" s="73"/>
      <c r="M51" s="8"/>
      <c r="N51" s="8"/>
      <c r="O51" s="8"/>
      <c r="P51" s="8"/>
      <c r="Q51" s="8"/>
      <c r="R51" s="8"/>
      <c r="S51" s="8">
        <f t="shared" si="12"/>
        <v>0</v>
      </c>
    </row>
    <row r="52" spans="1:19" ht="24">
      <c r="A52" s="72">
        <v>44944</v>
      </c>
      <c r="B52" s="73"/>
      <c r="C52" s="8">
        <v>1</v>
      </c>
      <c r="D52" s="8"/>
      <c r="E52" s="8"/>
      <c r="F52" s="8">
        <v>1</v>
      </c>
      <c r="G52" s="8"/>
      <c r="H52" s="8"/>
      <c r="I52" s="8">
        <f t="shared" si="11"/>
        <v>2</v>
      </c>
      <c r="J52" s="55"/>
      <c r="K52" s="72">
        <v>44944</v>
      </c>
      <c r="L52" s="73"/>
      <c r="M52" s="8"/>
      <c r="N52" s="8"/>
      <c r="O52" s="8"/>
      <c r="P52" s="8"/>
      <c r="Q52" s="8"/>
      <c r="R52" s="52">
        <v>1</v>
      </c>
      <c r="S52" s="8">
        <f t="shared" si="12"/>
        <v>1</v>
      </c>
    </row>
    <row r="53" spans="1:19" ht="24">
      <c r="A53" s="72">
        <v>44949</v>
      </c>
      <c r="B53" s="73"/>
      <c r="C53" s="8"/>
      <c r="D53" s="8"/>
      <c r="E53" s="8">
        <v>1</v>
      </c>
      <c r="F53" s="8"/>
      <c r="G53" s="8"/>
      <c r="H53" s="8"/>
      <c r="I53" s="8">
        <f t="shared" si="11"/>
        <v>1</v>
      </c>
      <c r="J53" s="55"/>
      <c r="K53" s="70"/>
      <c r="L53" s="71"/>
      <c r="M53" s="8"/>
      <c r="N53" s="8"/>
      <c r="O53" s="8"/>
      <c r="P53" s="8"/>
      <c r="Q53" s="8"/>
      <c r="R53" s="52"/>
      <c r="S53" s="8"/>
    </row>
    <row r="54" spans="1:19" ht="24">
      <c r="A54" s="86" t="s">
        <v>42</v>
      </c>
      <c r="B54" s="86"/>
      <c r="C54" s="52">
        <f>SUM(C35:C53)</f>
        <v>6</v>
      </c>
      <c r="D54" s="52">
        <f t="shared" ref="D54:I54" si="13">SUM(D35:D53)</f>
        <v>13</v>
      </c>
      <c r="E54" s="52">
        <f t="shared" si="13"/>
        <v>9</v>
      </c>
      <c r="F54" s="52">
        <f t="shared" si="13"/>
        <v>17</v>
      </c>
      <c r="G54" s="52">
        <f t="shared" si="13"/>
        <v>8</v>
      </c>
      <c r="H54" s="52">
        <f t="shared" si="13"/>
        <v>9</v>
      </c>
      <c r="I54" s="52">
        <f t="shared" si="13"/>
        <v>62</v>
      </c>
      <c r="J54" s="30"/>
      <c r="K54" s="78" t="s">
        <v>42</v>
      </c>
      <c r="L54" s="78"/>
      <c r="M54" s="8">
        <f>SUM(M35:M52)</f>
        <v>0</v>
      </c>
      <c r="N54" s="8">
        <f t="shared" ref="N54:S54" si="14">SUM(N35:N52)</f>
        <v>0</v>
      </c>
      <c r="O54" s="8">
        <f t="shared" si="14"/>
        <v>1</v>
      </c>
      <c r="P54" s="8">
        <f t="shared" si="14"/>
        <v>2</v>
      </c>
      <c r="Q54" s="8">
        <f t="shared" si="14"/>
        <v>1</v>
      </c>
      <c r="R54" s="8">
        <f t="shared" si="14"/>
        <v>3</v>
      </c>
      <c r="S54" s="8">
        <f t="shared" si="14"/>
        <v>7</v>
      </c>
    </row>
    <row r="55" spans="1:19" ht="24">
      <c r="A55" s="14"/>
      <c r="B55" s="45"/>
      <c r="C55" s="2"/>
      <c r="D55" s="2"/>
      <c r="E55" s="2"/>
      <c r="F55" s="2"/>
      <c r="G55" s="2"/>
      <c r="H55" s="2"/>
      <c r="I55" s="2"/>
      <c r="J55" s="30"/>
      <c r="K55" s="30"/>
      <c r="L55" s="30"/>
      <c r="M55" s="28"/>
      <c r="N55" s="28"/>
    </row>
    <row r="56" spans="1:19">
      <c r="G56" s="14"/>
      <c r="H56" s="11"/>
    </row>
    <row r="57" spans="1:19" s="10" customFormat="1" ht="24">
      <c r="A57" s="29" t="s">
        <v>19</v>
      </c>
      <c r="F57" s="10" t="s">
        <v>12</v>
      </c>
      <c r="G57" s="20">
        <f>H5</f>
        <v>44950</v>
      </c>
      <c r="H57" s="39">
        <f>I5</f>
        <v>0.25</v>
      </c>
    </row>
    <row r="58" spans="1:19">
      <c r="A58" s="28"/>
      <c r="G58" s="14"/>
      <c r="H58" s="11"/>
    </row>
    <row r="59" spans="1:19">
      <c r="A59" s="79"/>
      <c r="B59" s="82" t="s">
        <v>20</v>
      </c>
      <c r="C59" s="82"/>
      <c r="D59" s="82"/>
      <c r="E59" s="82" t="s">
        <v>24</v>
      </c>
      <c r="F59" s="82"/>
      <c r="G59" s="82"/>
      <c r="H59" s="8" t="s">
        <v>26</v>
      </c>
      <c r="I59" s="82" t="s">
        <v>30</v>
      </c>
      <c r="K59" s="79"/>
      <c r="L59" s="3" t="s">
        <v>26</v>
      </c>
      <c r="M59" s="17" t="s">
        <v>31</v>
      </c>
    </row>
    <row r="60" spans="1:19" ht="21">
      <c r="A60" s="79"/>
      <c r="B60" s="12" t="s">
        <v>21</v>
      </c>
      <c r="C60" s="12" t="s">
        <v>22</v>
      </c>
      <c r="D60" s="12" t="s">
        <v>23</v>
      </c>
      <c r="E60" s="1" t="s">
        <v>25</v>
      </c>
      <c r="F60" s="1" t="s">
        <v>29</v>
      </c>
      <c r="G60" s="12" t="s">
        <v>23</v>
      </c>
      <c r="H60" s="13" t="s">
        <v>28</v>
      </c>
      <c r="I60" s="82"/>
      <c r="K60" s="79"/>
      <c r="L60" s="19" t="s">
        <v>27</v>
      </c>
      <c r="M60" s="18" t="s">
        <v>32</v>
      </c>
    </row>
    <row r="61" spans="1:19">
      <c r="A61" s="47" t="s">
        <v>43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v>0</v>
      </c>
      <c r="H61" s="60">
        <v>0</v>
      </c>
      <c r="I61" s="9">
        <f>SUM(B61:H61)</f>
        <v>0</v>
      </c>
      <c r="K61" s="47" t="s">
        <v>43</v>
      </c>
      <c r="L61" s="9"/>
      <c r="M61" s="9">
        <v>0</v>
      </c>
    </row>
    <row r="62" spans="1:19">
      <c r="A62" s="47" t="s">
        <v>44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v>0</v>
      </c>
      <c r="H62" s="60">
        <v>0</v>
      </c>
      <c r="I62" s="9">
        <f t="shared" ref="I62:I64" si="15">SUM(B62:H62)</f>
        <v>0</v>
      </c>
      <c r="K62" s="47" t="s">
        <v>44</v>
      </c>
      <c r="L62" s="9"/>
      <c r="M62" s="9">
        <v>3</v>
      </c>
    </row>
    <row r="63" spans="1:19">
      <c r="A63" s="47" t="s">
        <v>13</v>
      </c>
      <c r="B63" s="60">
        <v>10</v>
      </c>
      <c r="C63" s="23">
        <v>1</v>
      </c>
      <c r="D63" s="60">
        <v>11</v>
      </c>
      <c r="E63" s="60">
        <v>6</v>
      </c>
      <c r="F63" s="60">
        <v>1</v>
      </c>
      <c r="G63" s="60">
        <v>0</v>
      </c>
      <c r="H63" s="23">
        <v>8</v>
      </c>
      <c r="I63" s="9">
        <f t="shared" si="15"/>
        <v>37</v>
      </c>
      <c r="K63" s="47" t="s">
        <v>13</v>
      </c>
      <c r="L63" s="9">
        <v>47</v>
      </c>
      <c r="M63" s="9">
        <v>143</v>
      </c>
    </row>
    <row r="64" spans="1:19">
      <c r="A64" s="47" t="s">
        <v>38</v>
      </c>
      <c r="B64" s="61">
        <v>2</v>
      </c>
      <c r="C64" s="61">
        <v>0</v>
      </c>
      <c r="D64" s="23">
        <v>3</v>
      </c>
      <c r="E64" s="61">
        <v>0</v>
      </c>
      <c r="F64" s="23">
        <v>0</v>
      </c>
      <c r="G64" s="61">
        <v>0</v>
      </c>
      <c r="H64" s="23">
        <v>0</v>
      </c>
      <c r="I64" s="9">
        <f t="shared" si="15"/>
        <v>5</v>
      </c>
      <c r="K64" s="47" t="s">
        <v>38</v>
      </c>
      <c r="L64" s="9">
        <v>0</v>
      </c>
      <c r="M64" s="9">
        <v>3</v>
      </c>
    </row>
    <row r="65" spans="1:13">
      <c r="A65" s="48" t="s">
        <v>30</v>
      </c>
      <c r="B65" s="62">
        <f>SUM(B61:B64)</f>
        <v>12</v>
      </c>
      <c r="C65" s="62">
        <f t="shared" ref="C65:G65" si="16">SUM(C61:C64)</f>
        <v>1</v>
      </c>
      <c r="D65" s="62">
        <f t="shared" si="16"/>
        <v>14</v>
      </c>
      <c r="E65" s="62">
        <f t="shared" si="16"/>
        <v>6</v>
      </c>
      <c r="F65" s="62">
        <f t="shared" si="16"/>
        <v>1</v>
      </c>
      <c r="G65" s="62">
        <f t="shared" si="16"/>
        <v>0</v>
      </c>
      <c r="H65" s="63">
        <f>SUM(H61:H64)</f>
        <v>8</v>
      </c>
      <c r="I65" s="65">
        <f>SUM(I61:I64)</f>
        <v>42</v>
      </c>
      <c r="K65" s="48" t="s">
        <v>30</v>
      </c>
      <c r="L65" s="9">
        <f>SUM(L61:L64)</f>
        <v>47</v>
      </c>
      <c r="M65" s="9">
        <f>SUM(M61:M64)</f>
        <v>149</v>
      </c>
    </row>
    <row r="66" spans="1:13">
      <c r="A66" s="28"/>
      <c r="G66" s="14"/>
      <c r="H66" s="11"/>
    </row>
    <row r="67" spans="1:13">
      <c r="A67" s="79" t="s">
        <v>13</v>
      </c>
      <c r="B67" s="82" t="s">
        <v>20</v>
      </c>
      <c r="C67" s="82"/>
      <c r="D67" s="82"/>
      <c r="E67" s="82" t="s">
        <v>24</v>
      </c>
      <c r="F67" s="82"/>
      <c r="G67" s="82"/>
      <c r="H67" s="8" t="s">
        <v>26</v>
      </c>
      <c r="I67" s="82" t="s">
        <v>30</v>
      </c>
      <c r="K67" s="79" t="s">
        <v>13</v>
      </c>
      <c r="L67" s="3" t="s">
        <v>26</v>
      </c>
      <c r="M67" s="17" t="s">
        <v>31</v>
      </c>
    </row>
    <row r="68" spans="1:13" ht="21">
      <c r="A68" s="79"/>
      <c r="B68" s="12" t="s">
        <v>21</v>
      </c>
      <c r="C68" s="12" t="s">
        <v>22</v>
      </c>
      <c r="D68" s="12" t="s">
        <v>23</v>
      </c>
      <c r="E68" s="1" t="s">
        <v>25</v>
      </c>
      <c r="F68" s="1" t="s">
        <v>29</v>
      </c>
      <c r="G68" s="12" t="s">
        <v>23</v>
      </c>
      <c r="H68" s="13" t="s">
        <v>28</v>
      </c>
      <c r="I68" s="82"/>
      <c r="K68" s="79"/>
      <c r="L68" s="19" t="s">
        <v>27</v>
      </c>
      <c r="M68" s="18" t="s">
        <v>32</v>
      </c>
    </row>
    <row r="69" spans="1:13">
      <c r="A69" s="8" t="s">
        <v>7</v>
      </c>
      <c r="B69" s="23"/>
      <c r="C69" s="23"/>
      <c r="D69" s="23"/>
      <c r="E69" s="23"/>
      <c r="F69" s="23"/>
      <c r="G69" s="23"/>
      <c r="H69" s="23"/>
      <c r="I69" s="9">
        <f>SUM(B69:H69)</f>
        <v>0</v>
      </c>
      <c r="K69" s="8" t="s">
        <v>7</v>
      </c>
      <c r="L69" s="8">
        <v>1</v>
      </c>
      <c r="M69" s="16">
        <v>0</v>
      </c>
    </row>
    <row r="70" spans="1:13">
      <c r="A70" s="8" t="s">
        <v>8</v>
      </c>
      <c r="B70" s="23"/>
      <c r="C70" s="23"/>
      <c r="D70" s="23"/>
      <c r="E70" s="23"/>
      <c r="F70" s="23"/>
      <c r="G70" s="23"/>
      <c r="H70" s="23"/>
      <c r="I70" s="9">
        <f t="shared" ref="I70:I80" si="17">SUM(B70:H70)</f>
        <v>0</v>
      </c>
      <c r="K70" s="8" t="s">
        <v>8</v>
      </c>
      <c r="L70" s="8">
        <v>0</v>
      </c>
      <c r="M70" s="16">
        <v>7</v>
      </c>
    </row>
    <row r="71" spans="1:13">
      <c r="A71" s="8" t="s">
        <v>9</v>
      </c>
      <c r="B71" s="23"/>
      <c r="C71" s="23"/>
      <c r="D71" s="23">
        <v>1</v>
      </c>
      <c r="E71" s="23">
        <v>2</v>
      </c>
      <c r="F71" s="23"/>
      <c r="G71" s="23"/>
      <c r="H71" s="23"/>
      <c r="I71" s="9">
        <f t="shared" si="17"/>
        <v>3</v>
      </c>
      <c r="K71" s="8" t="s">
        <v>9</v>
      </c>
      <c r="L71" s="8">
        <v>0</v>
      </c>
      <c r="M71" s="16">
        <v>11</v>
      </c>
    </row>
    <row r="72" spans="1:13">
      <c r="A72" s="8" t="s">
        <v>10</v>
      </c>
      <c r="B72" s="23"/>
      <c r="C72" s="23"/>
      <c r="D72" s="23">
        <v>1</v>
      </c>
      <c r="E72" s="23">
        <v>2</v>
      </c>
      <c r="F72" s="23"/>
      <c r="G72" s="23"/>
      <c r="H72" s="23"/>
      <c r="I72" s="9">
        <f t="shared" si="17"/>
        <v>3</v>
      </c>
      <c r="K72" s="8" t="s">
        <v>10</v>
      </c>
      <c r="L72" s="8">
        <v>0</v>
      </c>
      <c r="M72" s="64">
        <v>83</v>
      </c>
    </row>
    <row r="73" spans="1:13">
      <c r="A73" s="8" t="s">
        <v>11</v>
      </c>
      <c r="B73" s="23"/>
      <c r="C73" s="23"/>
      <c r="D73" s="23"/>
      <c r="E73" s="23"/>
      <c r="F73" s="23"/>
      <c r="G73" s="23"/>
      <c r="H73" s="23"/>
      <c r="I73" s="9">
        <f t="shared" si="17"/>
        <v>0</v>
      </c>
      <c r="K73" s="8" t="s">
        <v>11</v>
      </c>
      <c r="L73" s="8">
        <v>1</v>
      </c>
      <c r="M73" s="16">
        <v>3</v>
      </c>
    </row>
    <row r="74" spans="1:13">
      <c r="A74" s="8" t="s">
        <v>15</v>
      </c>
      <c r="B74" s="23"/>
      <c r="C74" s="23"/>
      <c r="D74" s="23">
        <v>1</v>
      </c>
      <c r="E74" s="23"/>
      <c r="F74" s="23"/>
      <c r="G74" s="23"/>
      <c r="H74" s="23"/>
      <c r="I74" s="9">
        <f t="shared" si="17"/>
        <v>1</v>
      </c>
      <c r="K74" s="8" t="s">
        <v>15</v>
      </c>
      <c r="L74" s="8">
        <v>1</v>
      </c>
      <c r="M74" s="16">
        <v>0</v>
      </c>
    </row>
    <row r="75" spans="1:13">
      <c r="A75" s="8" t="s">
        <v>16</v>
      </c>
      <c r="B75" s="25"/>
      <c r="C75" s="23"/>
      <c r="D75" s="25"/>
      <c r="E75" s="25"/>
      <c r="F75" s="23"/>
      <c r="G75" s="23"/>
      <c r="H75" s="23"/>
      <c r="I75" s="9">
        <f t="shared" si="17"/>
        <v>0</v>
      </c>
      <c r="K75" s="8" t="s">
        <v>16</v>
      </c>
      <c r="L75" s="8">
        <v>4</v>
      </c>
      <c r="M75" s="16">
        <v>3</v>
      </c>
    </row>
    <row r="76" spans="1:13">
      <c r="A76" s="8" t="s">
        <v>18</v>
      </c>
      <c r="B76" s="23">
        <v>2</v>
      </c>
      <c r="C76" s="25"/>
      <c r="D76" s="23">
        <v>2</v>
      </c>
      <c r="E76" s="23">
        <v>1</v>
      </c>
      <c r="F76" s="23">
        <v>1</v>
      </c>
      <c r="G76" s="23"/>
      <c r="H76" s="23">
        <v>2</v>
      </c>
      <c r="I76" s="40">
        <f t="shared" si="17"/>
        <v>8</v>
      </c>
      <c r="K76" s="8" t="s">
        <v>18</v>
      </c>
      <c r="L76" s="37">
        <v>10</v>
      </c>
      <c r="M76" s="16">
        <v>7</v>
      </c>
    </row>
    <row r="77" spans="1:13">
      <c r="A77" s="8" t="s">
        <v>33</v>
      </c>
      <c r="B77" s="23">
        <v>1</v>
      </c>
      <c r="C77" s="25"/>
      <c r="D77" s="23"/>
      <c r="E77" s="23"/>
      <c r="F77" s="23"/>
      <c r="G77" s="23"/>
      <c r="H77" s="23"/>
      <c r="I77" s="9">
        <f t="shared" si="17"/>
        <v>1</v>
      </c>
      <c r="J77" s="6"/>
      <c r="K77" s="8" t="s">
        <v>33</v>
      </c>
      <c r="L77" s="8">
        <v>2</v>
      </c>
      <c r="M77" s="16">
        <v>2</v>
      </c>
    </row>
    <row r="78" spans="1:13">
      <c r="A78" s="8" t="s">
        <v>34</v>
      </c>
      <c r="B78" s="23">
        <v>1</v>
      </c>
      <c r="C78" s="25"/>
      <c r="D78" s="23">
        <v>1</v>
      </c>
      <c r="E78" s="23"/>
      <c r="F78" s="23"/>
      <c r="G78" s="23"/>
      <c r="H78" s="23">
        <v>1</v>
      </c>
      <c r="I78" s="9">
        <f t="shared" si="17"/>
        <v>3</v>
      </c>
      <c r="J78" s="6"/>
      <c r="K78" s="8" t="s">
        <v>34</v>
      </c>
      <c r="L78" s="8">
        <v>1</v>
      </c>
      <c r="M78" s="16">
        <v>9</v>
      </c>
    </row>
    <row r="79" spans="1:13">
      <c r="A79" s="8" t="s">
        <v>36</v>
      </c>
      <c r="B79" s="23">
        <v>2</v>
      </c>
      <c r="C79" s="25"/>
      <c r="D79" s="23">
        <v>2</v>
      </c>
      <c r="E79" s="23"/>
      <c r="F79" s="23"/>
      <c r="G79" s="23"/>
      <c r="H79" s="23">
        <v>3</v>
      </c>
      <c r="I79" s="9">
        <f t="shared" si="17"/>
        <v>7</v>
      </c>
      <c r="J79" s="6"/>
      <c r="K79" s="8" t="s">
        <v>36</v>
      </c>
      <c r="L79" s="8">
        <v>7</v>
      </c>
      <c r="M79" s="16">
        <v>9</v>
      </c>
    </row>
    <row r="80" spans="1:13">
      <c r="A80" s="8" t="s">
        <v>37</v>
      </c>
      <c r="B80" s="44">
        <v>4</v>
      </c>
      <c r="C80" s="23">
        <v>1</v>
      </c>
      <c r="D80" s="44">
        <v>3</v>
      </c>
      <c r="E80" s="23">
        <v>1</v>
      </c>
      <c r="F80" s="23"/>
      <c r="G80" s="23"/>
      <c r="H80" s="23">
        <v>2</v>
      </c>
      <c r="I80" s="41">
        <f t="shared" si="17"/>
        <v>11</v>
      </c>
      <c r="J80" s="38" t="s">
        <v>17</v>
      </c>
      <c r="K80" s="8" t="s">
        <v>37</v>
      </c>
      <c r="L80" s="7">
        <v>20</v>
      </c>
      <c r="M80" s="16">
        <v>9</v>
      </c>
    </row>
    <row r="81" spans="1:14">
      <c r="A81" s="8" t="s">
        <v>6</v>
      </c>
      <c r="B81" s="23">
        <f>SUM(B69:B80)</f>
        <v>10</v>
      </c>
      <c r="C81" s="23">
        <f t="shared" ref="C81:I81" si="18">SUM(C69:C80)</f>
        <v>1</v>
      </c>
      <c r="D81" s="23">
        <f t="shared" si="18"/>
        <v>11</v>
      </c>
      <c r="E81" s="23">
        <f t="shared" si="18"/>
        <v>6</v>
      </c>
      <c r="F81" s="23">
        <f t="shared" si="18"/>
        <v>1</v>
      </c>
      <c r="G81" s="23">
        <f t="shared" si="18"/>
        <v>0</v>
      </c>
      <c r="H81" s="23">
        <f t="shared" si="18"/>
        <v>8</v>
      </c>
      <c r="I81" s="16">
        <f t="shared" si="18"/>
        <v>37</v>
      </c>
      <c r="K81" s="8" t="s">
        <v>6</v>
      </c>
      <c r="L81" s="8">
        <f>SUM(L69:L80)</f>
        <v>47</v>
      </c>
      <c r="M81" s="16">
        <f>SUM(M69:M80)</f>
        <v>143</v>
      </c>
    </row>
    <row r="83" spans="1:14">
      <c r="A83" s="79" t="s">
        <v>38</v>
      </c>
      <c r="B83" s="82" t="s">
        <v>20</v>
      </c>
      <c r="C83" s="82"/>
      <c r="D83" s="82"/>
      <c r="E83" s="82" t="s">
        <v>24</v>
      </c>
      <c r="F83" s="82"/>
      <c r="G83" s="82"/>
      <c r="H83" s="8" t="s">
        <v>26</v>
      </c>
      <c r="I83" s="82" t="s">
        <v>30</v>
      </c>
      <c r="K83" s="79" t="s">
        <v>38</v>
      </c>
      <c r="L83" s="3" t="s">
        <v>26</v>
      </c>
      <c r="M83" s="17" t="s">
        <v>31</v>
      </c>
    </row>
    <row r="84" spans="1:14" ht="21">
      <c r="A84" s="79"/>
      <c r="B84" s="12" t="s">
        <v>21</v>
      </c>
      <c r="C84" s="12" t="s">
        <v>22</v>
      </c>
      <c r="D84" s="12" t="s">
        <v>23</v>
      </c>
      <c r="E84" s="1" t="s">
        <v>25</v>
      </c>
      <c r="F84" s="1" t="s">
        <v>29</v>
      </c>
      <c r="G84" s="12" t="s">
        <v>23</v>
      </c>
      <c r="H84" s="13" t="s">
        <v>28</v>
      </c>
      <c r="I84" s="82"/>
      <c r="K84" s="79"/>
      <c r="L84" s="19" t="s">
        <v>27</v>
      </c>
      <c r="M84" s="18" t="s">
        <v>32</v>
      </c>
    </row>
    <row r="85" spans="1:14">
      <c r="A85" s="8" t="s">
        <v>7</v>
      </c>
      <c r="B85" s="23">
        <v>3</v>
      </c>
      <c r="C85" s="23"/>
      <c r="D85" s="23">
        <v>4</v>
      </c>
      <c r="E85" s="23">
        <v>1</v>
      </c>
      <c r="F85" s="23"/>
      <c r="G85" s="23"/>
      <c r="H85" s="23"/>
      <c r="I85" s="9">
        <f>SUM(B85:H85)</f>
        <v>8</v>
      </c>
      <c r="K85" s="8" t="s">
        <v>7</v>
      </c>
      <c r="L85" s="8">
        <v>1</v>
      </c>
      <c r="M85" s="69">
        <v>12</v>
      </c>
    </row>
    <row r="86" spans="1:14">
      <c r="A86"/>
    </row>
    <row r="87" spans="1:14">
      <c r="A87" s="22" t="s">
        <v>50</v>
      </c>
    </row>
    <row r="88" spans="1:14">
      <c r="A88" s="80" t="s">
        <v>35</v>
      </c>
      <c r="B88" s="82" t="s">
        <v>20</v>
      </c>
      <c r="C88" s="82"/>
      <c r="D88" s="82"/>
      <c r="E88" s="82" t="s">
        <v>24</v>
      </c>
      <c r="F88" s="82"/>
      <c r="G88" s="82"/>
      <c r="H88" s="8" t="s">
        <v>26</v>
      </c>
      <c r="I88" s="82" t="s">
        <v>30</v>
      </c>
      <c r="K88" s="80" t="s">
        <v>35</v>
      </c>
      <c r="L88" s="3" t="s">
        <v>26</v>
      </c>
      <c r="M88" s="17" t="s">
        <v>31</v>
      </c>
    </row>
    <row r="89" spans="1:14" ht="21">
      <c r="A89" s="81"/>
      <c r="B89" s="12" t="s">
        <v>21</v>
      </c>
      <c r="C89" s="12" t="s">
        <v>22</v>
      </c>
      <c r="D89" s="12" t="s">
        <v>23</v>
      </c>
      <c r="E89" s="1" t="s">
        <v>25</v>
      </c>
      <c r="F89" s="1" t="s">
        <v>29</v>
      </c>
      <c r="G89" s="12" t="s">
        <v>23</v>
      </c>
      <c r="H89" s="13" t="s">
        <v>28</v>
      </c>
      <c r="I89" s="82"/>
      <c r="K89" s="81"/>
      <c r="L89" s="19" t="s">
        <v>27</v>
      </c>
      <c r="M89" s="18" t="s">
        <v>32</v>
      </c>
    </row>
    <row r="90" spans="1:14" ht="24">
      <c r="A90" s="43">
        <v>44927</v>
      </c>
      <c r="B90" s="59"/>
      <c r="C90" s="23"/>
      <c r="D90" s="23"/>
      <c r="E90" s="23"/>
      <c r="F90" s="23"/>
      <c r="G90" s="23"/>
      <c r="H90" s="23"/>
      <c r="I90" s="23">
        <f>SUM(B90:H90)</f>
        <v>0</v>
      </c>
      <c r="J90" s="30"/>
      <c r="K90" s="43">
        <v>44927</v>
      </c>
      <c r="L90" s="59"/>
      <c r="M90" s="23"/>
      <c r="N90" s="28"/>
    </row>
    <row r="91" spans="1:14" ht="24">
      <c r="A91" s="43">
        <v>44928</v>
      </c>
      <c r="B91" s="59"/>
      <c r="C91" s="23"/>
      <c r="D91" s="23"/>
      <c r="E91" s="23"/>
      <c r="F91" s="23"/>
      <c r="G91" s="23"/>
      <c r="H91" s="23"/>
      <c r="I91" s="23">
        <f t="shared" ref="I91:I107" si="19">SUM(B91:H91)</f>
        <v>0</v>
      </c>
      <c r="J91" s="30"/>
      <c r="K91" s="43">
        <v>44928</v>
      </c>
      <c r="L91" s="59"/>
      <c r="M91" s="23"/>
      <c r="N91" s="28"/>
    </row>
    <row r="92" spans="1:14" ht="24">
      <c r="A92" s="66">
        <v>44929</v>
      </c>
      <c r="B92" s="59"/>
      <c r="C92" s="23"/>
      <c r="D92" s="23">
        <v>1</v>
      </c>
      <c r="E92" s="23"/>
      <c r="F92" s="23"/>
      <c r="G92" s="23"/>
      <c r="H92" s="23"/>
      <c r="I92" s="68">
        <f t="shared" si="19"/>
        <v>1</v>
      </c>
      <c r="J92" s="30"/>
      <c r="K92" s="43">
        <v>44929</v>
      </c>
      <c r="L92" s="59"/>
      <c r="M92" s="23"/>
      <c r="N92" s="28"/>
    </row>
    <row r="93" spans="1:14" ht="24">
      <c r="A93" s="66">
        <v>44930</v>
      </c>
      <c r="B93" s="59">
        <v>2</v>
      </c>
      <c r="C93" s="23"/>
      <c r="D93" s="23"/>
      <c r="E93" s="23"/>
      <c r="F93" s="23"/>
      <c r="G93" s="23"/>
      <c r="H93" s="23"/>
      <c r="I93" s="68">
        <f t="shared" si="19"/>
        <v>2</v>
      </c>
      <c r="J93" s="30"/>
      <c r="K93" s="43">
        <v>44930</v>
      </c>
      <c r="L93" s="59"/>
      <c r="M93" s="23"/>
      <c r="N93" s="28"/>
    </row>
    <row r="94" spans="1:14" ht="24">
      <c r="A94" s="66">
        <v>44931</v>
      </c>
      <c r="B94" s="59"/>
      <c r="C94" s="23"/>
      <c r="D94" s="23">
        <v>1</v>
      </c>
      <c r="E94" s="23"/>
      <c r="F94" s="23"/>
      <c r="G94" s="23"/>
      <c r="H94" s="23"/>
      <c r="I94" s="68">
        <f t="shared" si="19"/>
        <v>1</v>
      </c>
      <c r="J94" s="55"/>
      <c r="K94" s="66">
        <v>44931</v>
      </c>
      <c r="L94" s="59"/>
      <c r="M94" s="23">
        <v>1</v>
      </c>
      <c r="N94" s="28"/>
    </row>
    <row r="95" spans="1:14" ht="24">
      <c r="A95" s="43">
        <v>44932</v>
      </c>
      <c r="B95" s="59"/>
      <c r="C95" s="23"/>
      <c r="D95" s="23"/>
      <c r="E95" s="23"/>
      <c r="F95" s="23"/>
      <c r="G95" s="23"/>
      <c r="H95" s="23"/>
      <c r="I95" s="23">
        <f t="shared" si="19"/>
        <v>0</v>
      </c>
      <c r="J95" s="55"/>
      <c r="K95" s="43">
        <v>44932</v>
      </c>
      <c r="L95" s="59"/>
      <c r="M95" s="23"/>
      <c r="N95" s="28"/>
    </row>
    <row r="96" spans="1:14" ht="24">
      <c r="A96" s="43">
        <v>44933</v>
      </c>
      <c r="B96" s="59"/>
      <c r="C96" s="23"/>
      <c r="D96" s="23"/>
      <c r="E96" s="23"/>
      <c r="F96" s="23"/>
      <c r="G96" s="23"/>
      <c r="H96" s="23"/>
      <c r="I96" s="23">
        <f t="shared" si="19"/>
        <v>0</v>
      </c>
      <c r="J96" s="55"/>
      <c r="K96" s="43">
        <v>44933</v>
      </c>
      <c r="L96" s="59"/>
      <c r="M96" s="23"/>
      <c r="N96" s="28"/>
    </row>
    <row r="97" spans="1:14" ht="24">
      <c r="A97" s="43">
        <v>44934</v>
      </c>
      <c r="B97" s="59"/>
      <c r="C97" s="23"/>
      <c r="D97" s="23"/>
      <c r="E97" s="23"/>
      <c r="F97" s="23"/>
      <c r="G97" s="23"/>
      <c r="H97" s="23"/>
      <c r="I97" s="23">
        <f t="shared" si="19"/>
        <v>0</v>
      </c>
      <c r="J97" s="55"/>
      <c r="K97" s="43">
        <v>44934</v>
      </c>
      <c r="L97" s="59"/>
      <c r="M97" s="23"/>
      <c r="N97" s="28"/>
    </row>
    <row r="98" spans="1:14" ht="24">
      <c r="A98" s="66">
        <v>44935</v>
      </c>
      <c r="B98" s="59"/>
      <c r="C98" s="23"/>
      <c r="D98" s="23">
        <v>1</v>
      </c>
      <c r="E98" s="23"/>
      <c r="F98" s="23"/>
      <c r="G98" s="23"/>
      <c r="H98" s="23"/>
      <c r="I98" s="68">
        <f t="shared" si="19"/>
        <v>1</v>
      </c>
      <c r="J98" s="55"/>
      <c r="K98" s="43">
        <v>44935</v>
      </c>
      <c r="L98" s="59"/>
      <c r="M98" s="23"/>
      <c r="N98" s="28"/>
    </row>
    <row r="99" spans="1:14" ht="24">
      <c r="A99" s="66">
        <v>44936</v>
      </c>
      <c r="B99" s="59"/>
      <c r="C99" s="23"/>
      <c r="D99" s="23"/>
      <c r="E99" s="23">
        <v>1</v>
      </c>
      <c r="F99" s="23"/>
      <c r="G99" s="23"/>
      <c r="H99" s="23"/>
      <c r="I99" s="68">
        <f t="shared" si="19"/>
        <v>1</v>
      </c>
      <c r="J99" s="55"/>
      <c r="K99" s="43">
        <v>44936</v>
      </c>
      <c r="L99" s="59">
        <v>1</v>
      </c>
      <c r="M99" s="23"/>
      <c r="N99" s="28"/>
    </row>
    <row r="100" spans="1:14" ht="24">
      <c r="A100" s="66">
        <v>44937</v>
      </c>
      <c r="B100" s="59"/>
      <c r="C100" s="23"/>
      <c r="D100" s="23"/>
      <c r="E100" s="23"/>
      <c r="F100" s="23"/>
      <c r="G100" s="23"/>
      <c r="H100" s="23"/>
      <c r="I100" s="68">
        <f t="shared" si="19"/>
        <v>0</v>
      </c>
      <c r="J100" s="55"/>
      <c r="K100" s="43">
        <v>44937</v>
      </c>
      <c r="L100" s="59"/>
      <c r="M100" s="23">
        <v>1</v>
      </c>
      <c r="N100" s="28"/>
    </row>
    <row r="101" spans="1:14" ht="24">
      <c r="A101" s="66">
        <v>44938</v>
      </c>
      <c r="B101" s="59"/>
      <c r="C101" s="23"/>
      <c r="D101" s="23"/>
      <c r="E101" s="23"/>
      <c r="F101" s="23"/>
      <c r="G101" s="23"/>
      <c r="H101" s="23"/>
      <c r="I101" s="68">
        <f t="shared" si="19"/>
        <v>0</v>
      </c>
      <c r="J101" s="55"/>
      <c r="K101" s="43">
        <v>44938</v>
      </c>
      <c r="L101" s="59"/>
      <c r="M101" s="23">
        <v>2</v>
      </c>
      <c r="N101" s="28"/>
    </row>
    <row r="102" spans="1:14" ht="24">
      <c r="A102" s="66">
        <v>44939</v>
      </c>
      <c r="B102" s="59"/>
      <c r="C102" s="23"/>
      <c r="D102" s="23">
        <v>1</v>
      </c>
      <c r="E102" s="23"/>
      <c r="F102" s="23"/>
      <c r="G102" s="23"/>
      <c r="H102" s="23"/>
      <c r="I102" s="68">
        <f t="shared" si="19"/>
        <v>1</v>
      </c>
      <c r="J102" s="55"/>
      <c r="K102" s="43">
        <v>44939</v>
      </c>
      <c r="L102" s="59"/>
      <c r="M102" s="23"/>
      <c r="N102" s="28"/>
    </row>
    <row r="103" spans="1:14" ht="24">
      <c r="A103" s="66">
        <v>44940</v>
      </c>
      <c r="B103" s="59">
        <v>1</v>
      </c>
      <c r="C103" s="23"/>
      <c r="D103" s="23"/>
      <c r="E103" s="23"/>
      <c r="F103" s="23"/>
      <c r="G103" s="23"/>
      <c r="H103" s="23"/>
      <c r="I103" s="68">
        <f t="shared" si="19"/>
        <v>1</v>
      </c>
      <c r="J103" s="55"/>
      <c r="K103" s="43">
        <v>44940</v>
      </c>
      <c r="L103" s="59"/>
      <c r="M103" s="23">
        <v>1</v>
      </c>
      <c r="N103" s="28"/>
    </row>
    <row r="104" spans="1:14" ht="24">
      <c r="A104" s="43">
        <v>44941</v>
      </c>
      <c r="B104" s="59"/>
      <c r="C104" s="23"/>
      <c r="D104" s="23"/>
      <c r="E104" s="23"/>
      <c r="F104" s="23"/>
      <c r="G104" s="23"/>
      <c r="H104" s="23"/>
      <c r="I104" s="23">
        <f t="shared" si="19"/>
        <v>0</v>
      </c>
      <c r="J104" s="55"/>
      <c r="K104" s="43">
        <v>44941</v>
      </c>
      <c r="L104" s="59"/>
      <c r="M104" s="23">
        <v>0</v>
      </c>
      <c r="N104" s="28"/>
    </row>
    <row r="105" spans="1:14" ht="24">
      <c r="A105" s="43">
        <v>44942</v>
      </c>
      <c r="B105" s="59"/>
      <c r="C105" s="23"/>
      <c r="D105" s="23"/>
      <c r="E105" s="23"/>
      <c r="F105" s="23"/>
      <c r="G105" s="23"/>
      <c r="H105" s="23"/>
      <c r="I105" s="23">
        <f t="shared" si="19"/>
        <v>0</v>
      </c>
      <c r="J105" s="55"/>
      <c r="K105" s="43">
        <v>44942</v>
      </c>
      <c r="L105" s="59"/>
      <c r="M105" s="23">
        <v>2</v>
      </c>
      <c r="N105" s="28"/>
    </row>
    <row r="106" spans="1:14" ht="24">
      <c r="A106" s="43">
        <v>44943</v>
      </c>
      <c r="B106" s="59"/>
      <c r="C106" s="23"/>
      <c r="D106" s="23"/>
      <c r="E106" s="23"/>
      <c r="F106" s="23"/>
      <c r="G106" s="23"/>
      <c r="H106" s="23"/>
      <c r="I106" s="23">
        <f t="shared" si="19"/>
        <v>0</v>
      </c>
      <c r="J106" s="55"/>
      <c r="K106" s="43">
        <v>44943</v>
      </c>
      <c r="L106" s="59"/>
      <c r="M106" s="23">
        <v>2</v>
      </c>
      <c r="N106" s="28"/>
    </row>
    <row r="107" spans="1:14" ht="24">
      <c r="A107" s="43">
        <v>44944</v>
      </c>
      <c r="B107" s="59"/>
      <c r="C107" s="23"/>
      <c r="D107" s="23"/>
      <c r="E107" s="23"/>
      <c r="F107" s="23"/>
      <c r="G107" s="23"/>
      <c r="H107" s="23"/>
      <c r="I107" s="23">
        <f t="shared" si="19"/>
        <v>0</v>
      </c>
      <c r="J107" s="55"/>
      <c r="K107" s="43">
        <v>44944</v>
      </c>
      <c r="L107" s="59"/>
      <c r="M107" s="23">
        <v>3</v>
      </c>
      <c r="N107" s="28"/>
    </row>
    <row r="108" spans="1:14" ht="24">
      <c r="A108" s="43" t="s">
        <v>42</v>
      </c>
      <c r="B108" s="23">
        <f>SUM(B90:B107)</f>
        <v>3</v>
      </c>
      <c r="C108" s="23">
        <f t="shared" ref="C108:I108" si="20">SUM(C90:C107)</f>
        <v>0</v>
      </c>
      <c r="D108" s="23">
        <f t="shared" si="20"/>
        <v>4</v>
      </c>
      <c r="E108" s="23">
        <f t="shared" si="20"/>
        <v>1</v>
      </c>
      <c r="F108" s="23">
        <f t="shared" si="20"/>
        <v>0</v>
      </c>
      <c r="G108" s="23">
        <f t="shared" si="20"/>
        <v>0</v>
      </c>
      <c r="H108" s="23">
        <f t="shared" si="20"/>
        <v>0</v>
      </c>
      <c r="I108" s="23">
        <f t="shared" si="20"/>
        <v>8</v>
      </c>
      <c r="J108" s="30"/>
      <c r="K108" s="43" t="s">
        <v>42</v>
      </c>
      <c r="L108" s="23">
        <f t="shared" ref="L108:M108" si="21">SUM(L90:L107)</f>
        <v>1</v>
      </c>
      <c r="M108" s="23">
        <f t="shared" si="21"/>
        <v>12</v>
      </c>
      <c r="N108" s="28"/>
    </row>
    <row r="109" spans="1:14">
      <c r="A109"/>
    </row>
    <row r="110" spans="1:14">
      <c r="A110"/>
    </row>
    <row r="111" spans="1:14">
      <c r="A111"/>
    </row>
    <row r="112" spans="1:14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</sheetData>
  <mergeCells count="67">
    <mergeCell ref="K44:L44"/>
    <mergeCell ref="I83:I84"/>
    <mergeCell ref="K83:K84"/>
    <mergeCell ref="A31:B31"/>
    <mergeCell ref="A32:B32"/>
    <mergeCell ref="A33:B33"/>
    <mergeCell ref="A35:B35"/>
    <mergeCell ref="A36:B36"/>
    <mergeCell ref="A37:B37"/>
    <mergeCell ref="A38:B38"/>
    <mergeCell ref="A83:A84"/>
    <mergeCell ref="B83:D83"/>
    <mergeCell ref="A54:B54"/>
    <mergeCell ref="K67:K68"/>
    <mergeCell ref="I67:I68"/>
    <mergeCell ref="A67:A68"/>
    <mergeCell ref="A44:B44"/>
    <mergeCell ref="B88:D88"/>
    <mergeCell ref="B67:D67"/>
    <mergeCell ref="E67:G67"/>
    <mergeCell ref="A34:B34"/>
    <mergeCell ref="A39:B39"/>
    <mergeCell ref="E88:G88"/>
    <mergeCell ref="E83:G83"/>
    <mergeCell ref="A45:B45"/>
    <mergeCell ref="A48:B48"/>
    <mergeCell ref="A51:B51"/>
    <mergeCell ref="A52:B52"/>
    <mergeCell ref="A53:B53"/>
    <mergeCell ref="K59:K60"/>
    <mergeCell ref="K88:K89"/>
    <mergeCell ref="A40:B40"/>
    <mergeCell ref="A41:B41"/>
    <mergeCell ref="A42:B42"/>
    <mergeCell ref="A43:B43"/>
    <mergeCell ref="K41:L41"/>
    <mergeCell ref="K42:L42"/>
    <mergeCell ref="K43:L43"/>
    <mergeCell ref="K54:L54"/>
    <mergeCell ref="I88:I89"/>
    <mergeCell ref="A88:A89"/>
    <mergeCell ref="A59:A60"/>
    <mergeCell ref="B59:D59"/>
    <mergeCell ref="E59:G59"/>
    <mergeCell ref="I59:I6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5:L45"/>
    <mergeCell ref="A46:B46"/>
    <mergeCell ref="K46:L46"/>
    <mergeCell ref="A47:B47"/>
    <mergeCell ref="K47:L47"/>
    <mergeCell ref="K51:L51"/>
    <mergeCell ref="K52:L52"/>
    <mergeCell ref="K48:L48"/>
    <mergeCell ref="A49:B49"/>
    <mergeCell ref="K49:L49"/>
    <mergeCell ref="A50:B50"/>
    <mergeCell ref="K50:L50"/>
  </mergeCells>
  <phoneticPr fontId="1"/>
  <printOptions horizontalCentered="1" verticalCentered="1"/>
  <pageMargins left="0.25" right="0.25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2022-11-14T00:17:33Z</cp:lastPrinted>
  <dcterms:created xsi:type="dcterms:W3CDTF">2022-05-18T06:35:45Z</dcterms:created>
  <dcterms:modified xsi:type="dcterms:W3CDTF">2023-01-23T21:21:08Z</dcterms:modified>
</cp:coreProperties>
</file>