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k/Library/Mobile Documents/com~apple~CloudDocs/Documents/盛岡大学ウエルネスセンター/COVID-19対応/オミクロン感染対策/COVID-19関連データ/"/>
    </mc:Choice>
  </mc:AlternateContent>
  <xr:revisionPtr revIDLastSave="0" documentId="13_ncr:1_{7525CDD2-A423-404D-BE0C-0C3B55807C15}" xr6:coauthVersionLast="47" xr6:coauthVersionMax="47" xr10:uidLastSave="{00000000-0000-0000-0000-000000000000}"/>
  <bookViews>
    <workbookView xWindow="4020" yWindow="500" windowWidth="25500" windowHeight="17500" xr2:uid="{0C257AB6-AA0F-974E-AD03-1B7DE99AE672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5" i="1" l="1"/>
  <c r="M110" i="1"/>
  <c r="C110" i="1"/>
  <c r="D110" i="1"/>
  <c r="E110" i="1"/>
  <c r="F110" i="1"/>
  <c r="G110" i="1"/>
  <c r="H110" i="1"/>
  <c r="B110" i="1"/>
  <c r="I109" i="1"/>
  <c r="L110" i="1"/>
  <c r="D91" i="1"/>
  <c r="C91" i="1"/>
  <c r="E90" i="1"/>
  <c r="E89" i="1"/>
  <c r="E91" i="1" l="1"/>
  <c r="I19" i="1" l="1"/>
  <c r="D20" i="1"/>
  <c r="E20" i="1"/>
  <c r="F20" i="1"/>
  <c r="G20" i="1"/>
  <c r="H20" i="1"/>
  <c r="C20" i="1"/>
  <c r="I18" i="1" l="1"/>
  <c r="I108" i="1" l="1"/>
  <c r="D86" i="1"/>
  <c r="C86" i="1"/>
  <c r="E85" i="1"/>
  <c r="E84" i="1"/>
  <c r="E86" i="1" l="1"/>
  <c r="G94" i="1" l="1"/>
  <c r="D114" i="1" l="1"/>
  <c r="D69" i="1" l="1"/>
  <c r="I107" i="1" l="1"/>
  <c r="I17" i="1"/>
  <c r="D81" i="1" l="1"/>
  <c r="C81" i="1"/>
  <c r="E80" i="1"/>
  <c r="E79" i="1"/>
  <c r="E81" i="1" l="1"/>
  <c r="H21" i="1" l="1"/>
  <c r="G21" i="1"/>
  <c r="F21" i="1"/>
  <c r="E21" i="1"/>
  <c r="D21" i="1"/>
  <c r="C21" i="1"/>
  <c r="I16" i="1"/>
  <c r="I15" i="1"/>
  <c r="I14" i="1"/>
  <c r="I13" i="1"/>
  <c r="I12" i="1"/>
  <c r="I11" i="1"/>
  <c r="I10" i="1"/>
  <c r="I9" i="1"/>
  <c r="I8" i="1"/>
  <c r="I20" i="1" l="1"/>
  <c r="I21" i="1" s="1"/>
  <c r="C76" i="1" l="1"/>
  <c r="D76" i="1"/>
  <c r="E76" i="1" l="1"/>
  <c r="I106" i="1" l="1"/>
  <c r="H94" i="1" l="1"/>
  <c r="E75" i="1"/>
  <c r="E74" i="1"/>
  <c r="I99" i="1" l="1"/>
  <c r="I100" i="1"/>
  <c r="I101" i="1"/>
  <c r="I102" i="1"/>
  <c r="I103" i="1"/>
  <c r="I104" i="1"/>
  <c r="I105" i="1"/>
  <c r="I98" i="1"/>
  <c r="I110" i="1" s="1"/>
</calcChain>
</file>

<file path=xl/sharedStrings.xml><?xml version="1.0" encoding="utf-8"?>
<sst xmlns="http://schemas.openxmlformats.org/spreadsheetml/2006/main" count="193" uniqueCount="71">
  <si>
    <t>英文</t>
  </si>
  <si>
    <t>日文</t>
    <rPh sb="0" eb="2">
      <t xml:space="preserve">ニチブン </t>
    </rPh>
    <phoneticPr fontId="1"/>
  </si>
  <si>
    <t>社文</t>
  </si>
  <si>
    <t>児教</t>
    <rPh sb="0" eb="2">
      <t xml:space="preserve">ジキョウ </t>
    </rPh>
    <phoneticPr fontId="1"/>
  </si>
  <si>
    <t>栄養</t>
    <rPh sb="0" eb="2">
      <t xml:space="preserve">エイヨウ </t>
    </rPh>
    <phoneticPr fontId="1"/>
  </si>
  <si>
    <t>短大</t>
  </si>
  <si>
    <t>計</t>
    <rPh sb="0" eb="1">
      <t xml:space="preserve">ケイ </t>
    </rPh>
    <phoneticPr fontId="1"/>
  </si>
  <si>
    <t>1月</t>
    <rPh sb="1" eb="2">
      <t xml:space="preserve">ガツ </t>
    </rPh>
    <phoneticPr fontId="1"/>
  </si>
  <si>
    <t>2月</t>
  </si>
  <si>
    <t>3月</t>
  </si>
  <si>
    <t>4月</t>
  </si>
  <si>
    <t>5月</t>
    <phoneticPr fontId="1"/>
  </si>
  <si>
    <t xml:space="preserve">Last updated: </t>
    <phoneticPr fontId="1"/>
  </si>
  <si>
    <t>診断確定日</t>
    <rPh sb="0" eb="5">
      <t xml:space="preserve">シンダンカクテイビ </t>
    </rPh>
    <phoneticPr fontId="1"/>
  </si>
  <si>
    <t>2022年</t>
    <rPh sb="4" eb="5">
      <t xml:space="preserve">ネン </t>
    </rPh>
    <phoneticPr fontId="1"/>
  </si>
  <si>
    <t>学科別感染率</t>
    <rPh sb="0" eb="3">
      <t xml:space="preserve">ガッカベツ </t>
    </rPh>
    <rPh sb="3" eb="6">
      <t xml:space="preserve">カンセンリツ </t>
    </rPh>
    <phoneticPr fontId="1"/>
  </si>
  <si>
    <t>6月</t>
  </si>
  <si>
    <t>7月</t>
  </si>
  <si>
    <t>過去最多</t>
    <rPh sb="0" eb="2">
      <t xml:space="preserve">カコタイタ </t>
    </rPh>
    <rPh sb="2" eb="4">
      <t xml:space="preserve">サイタ </t>
    </rPh>
    <phoneticPr fontId="1"/>
  </si>
  <si>
    <t>8月</t>
  </si>
  <si>
    <t>自宅療養者数</t>
    <rPh sb="0" eb="6">
      <t xml:space="preserve">ジタクリョウヨウシャスウ </t>
    </rPh>
    <phoneticPr fontId="1"/>
  </si>
  <si>
    <t>宿泊療養者数</t>
    <rPh sb="0" eb="6">
      <t xml:space="preserve">シュクハクリョウヨウシャスウ </t>
    </rPh>
    <phoneticPr fontId="1"/>
  </si>
  <si>
    <t>療養者数合計</t>
    <rPh sb="0" eb="3">
      <t xml:space="preserve">リョウヨウシャ </t>
    </rPh>
    <rPh sb="3" eb="4">
      <t xml:space="preserve">スウ </t>
    </rPh>
    <rPh sb="4" eb="6">
      <t xml:space="preserve">ゴウケイ </t>
    </rPh>
    <phoneticPr fontId="1"/>
  </si>
  <si>
    <t>療養者数</t>
    <rPh sb="0" eb="4">
      <t xml:space="preserve">リョウヨウシャスウ </t>
    </rPh>
    <phoneticPr fontId="1"/>
  </si>
  <si>
    <t>新型コロナ感染者数(法人教職員)</t>
    <rPh sb="0" eb="2">
      <t xml:space="preserve">シンガタコロナ </t>
    </rPh>
    <rPh sb="5" eb="9">
      <t xml:space="preserve">カンセンシャスウ </t>
    </rPh>
    <rPh sb="10" eb="12">
      <t xml:space="preserve">ホウジン </t>
    </rPh>
    <rPh sb="12" eb="15">
      <t xml:space="preserve">キョウショクイン </t>
    </rPh>
    <phoneticPr fontId="1"/>
  </si>
  <si>
    <t>大学・短大</t>
    <rPh sb="0" eb="2">
      <t xml:space="preserve">ダイガク </t>
    </rPh>
    <rPh sb="3" eb="5">
      <t xml:space="preserve">タンダイ </t>
    </rPh>
    <phoneticPr fontId="1"/>
  </si>
  <si>
    <t>専任教員</t>
    <rPh sb="0" eb="4">
      <t xml:space="preserve">センニンキョウイン </t>
    </rPh>
    <phoneticPr fontId="1"/>
  </si>
  <si>
    <t>非常勤講師</t>
    <rPh sb="0" eb="3">
      <t xml:space="preserve">ヒジョウキン </t>
    </rPh>
    <rPh sb="3" eb="5">
      <t xml:space="preserve">コウシ </t>
    </rPh>
    <phoneticPr fontId="1"/>
  </si>
  <si>
    <t>職員</t>
    <rPh sb="0" eb="2">
      <t xml:space="preserve">ショクイン </t>
    </rPh>
    <phoneticPr fontId="1"/>
  </si>
  <si>
    <t>附属高校</t>
    <rPh sb="0" eb="1">
      <t xml:space="preserve">フゾクコウコウ </t>
    </rPh>
    <phoneticPr fontId="1"/>
  </si>
  <si>
    <t>教員</t>
    <rPh sb="1" eb="2">
      <t xml:space="preserve">ショクイン </t>
    </rPh>
    <phoneticPr fontId="1"/>
  </si>
  <si>
    <t>附属幼稚園</t>
    <rPh sb="0" eb="5">
      <t xml:space="preserve">フゾクヨウチエン </t>
    </rPh>
    <phoneticPr fontId="1"/>
  </si>
  <si>
    <t>園児</t>
    <rPh sb="0" eb="2">
      <t xml:space="preserve">エンジ </t>
    </rPh>
    <phoneticPr fontId="1"/>
  </si>
  <si>
    <t>教職員</t>
    <rPh sb="0" eb="3">
      <t xml:space="preserve">キョウショクイン </t>
    </rPh>
    <phoneticPr fontId="1"/>
  </si>
  <si>
    <t>教員(非常勤)</t>
    <rPh sb="1" eb="2">
      <t xml:space="preserve">ショクイン </t>
    </rPh>
    <rPh sb="3" eb="6">
      <t xml:space="preserve">ヒジョウキン </t>
    </rPh>
    <phoneticPr fontId="1"/>
  </si>
  <si>
    <t>新型コロナ感染者数(大学生・短大生)</t>
    <rPh sb="0" eb="2">
      <t xml:space="preserve">シンガタコロナ </t>
    </rPh>
    <rPh sb="5" eb="9">
      <t xml:space="preserve">カンセンシャスウ </t>
    </rPh>
    <rPh sb="10" eb="12">
      <t xml:space="preserve">ダイガク </t>
    </rPh>
    <rPh sb="12" eb="13">
      <t xml:space="preserve">セイ </t>
    </rPh>
    <rPh sb="14" eb="16">
      <t xml:space="preserve">タンダイ </t>
    </rPh>
    <rPh sb="16" eb="17">
      <t xml:space="preserve">セイ </t>
    </rPh>
    <phoneticPr fontId="1"/>
  </si>
  <si>
    <t>※感染者数は、検査実施日で報告しています。</t>
    <rPh sb="1" eb="5">
      <t xml:space="preserve">カンセンシャスウ </t>
    </rPh>
    <rPh sb="7" eb="12">
      <t xml:space="preserve">ケンサジッシビ </t>
    </rPh>
    <rPh sb="13" eb="15">
      <t xml:space="preserve">ホウコクシテイマス </t>
    </rPh>
    <phoneticPr fontId="1"/>
  </si>
  <si>
    <t>合計</t>
    <rPh sb="0" eb="2">
      <t xml:space="preserve">ゴウケイ </t>
    </rPh>
    <phoneticPr fontId="1"/>
  </si>
  <si>
    <t>附属高校</t>
    <rPh sb="0" eb="4">
      <t xml:space="preserve">フゾクコウコウ </t>
    </rPh>
    <phoneticPr fontId="1"/>
  </si>
  <si>
    <t>生徒</t>
    <rPh sb="0" eb="2">
      <t xml:space="preserve">セイト </t>
    </rPh>
    <phoneticPr fontId="1"/>
  </si>
  <si>
    <t>診断確定日別感染者数</t>
    <rPh sb="0" eb="4">
      <t xml:space="preserve">シンダンカクテイベツ </t>
    </rPh>
    <rPh sb="4" eb="5">
      <t xml:space="preserve">ヒ </t>
    </rPh>
    <rPh sb="5" eb="6">
      <t xml:space="preserve">ベツ </t>
    </rPh>
    <rPh sb="6" eb="10">
      <t xml:space="preserve">カンセンシャスウ </t>
    </rPh>
    <phoneticPr fontId="1"/>
  </si>
  <si>
    <t>学科学年別陽性者数</t>
    <rPh sb="0" eb="5">
      <t xml:space="preserve">ガッカガクネンベツ </t>
    </rPh>
    <rPh sb="5" eb="9">
      <t xml:space="preserve">ヨウセイシャスウ </t>
    </rPh>
    <phoneticPr fontId="1"/>
  </si>
  <si>
    <t>学年</t>
    <rPh sb="0" eb="2">
      <t xml:space="preserve">ガクネン </t>
    </rPh>
    <phoneticPr fontId="1"/>
  </si>
  <si>
    <t>感染疑い例　合計数</t>
    <rPh sb="0" eb="2">
      <t>カンセン</t>
    </rPh>
    <rPh sb="2" eb="3">
      <t>ウタガ</t>
    </rPh>
    <rPh sb="4" eb="5">
      <t>レイ</t>
    </rPh>
    <rPh sb="6" eb="9">
      <t>ゴウケイスウ</t>
    </rPh>
    <phoneticPr fontId="10"/>
  </si>
  <si>
    <t>件数</t>
    <rPh sb="0" eb="2">
      <t>ケンスウ</t>
    </rPh>
    <phoneticPr fontId="10"/>
  </si>
  <si>
    <t>発症数</t>
    <rPh sb="0" eb="3">
      <t xml:space="preserve">ハッショウスウ </t>
    </rPh>
    <phoneticPr fontId="1"/>
  </si>
  <si>
    <t>発症率</t>
    <rPh sb="0" eb="3">
      <t xml:space="preserve">ハッショウリツ </t>
    </rPh>
    <phoneticPr fontId="1"/>
  </si>
  <si>
    <t>9月</t>
  </si>
  <si>
    <t>自宅待機者数(濃厚接触者/接触者及び感染疑い例)からの発症率</t>
    <rPh sb="0" eb="6">
      <t xml:space="preserve">ジタクタイキシャスウ </t>
    </rPh>
    <rPh sb="7" eb="12">
      <t xml:space="preserve">ノウコウセッショクシャ </t>
    </rPh>
    <rPh sb="13" eb="16">
      <t xml:space="preserve">セッショクシャ </t>
    </rPh>
    <rPh sb="16" eb="17">
      <t xml:space="preserve">オヨビ </t>
    </rPh>
    <rPh sb="18" eb="21">
      <t xml:space="preserve">カンセンウタガイレイ </t>
    </rPh>
    <rPh sb="27" eb="30">
      <t xml:space="preserve">ハッショウリツ </t>
    </rPh>
    <phoneticPr fontId="10"/>
  </si>
  <si>
    <t>自宅待機者　合計数</t>
    <rPh sb="0" eb="1">
      <t>ジタクタイ</t>
    </rPh>
    <rPh sb="4" eb="5">
      <t>ノウコウセッショクシャ</t>
    </rPh>
    <rPh sb="6" eb="9">
      <t>ゴウケイスウ</t>
    </rPh>
    <phoneticPr fontId="10"/>
  </si>
  <si>
    <t>濃厚接触者/接触者　合計数</t>
    <rPh sb="0" eb="5">
      <t>ノウコウセッショクシャ</t>
    </rPh>
    <rPh sb="6" eb="9">
      <t xml:space="preserve">セッショクシャ </t>
    </rPh>
    <rPh sb="10" eb="13">
      <t>ゴウケイスウ</t>
    </rPh>
    <phoneticPr fontId="10"/>
  </si>
  <si>
    <t>10月</t>
  </si>
  <si>
    <t>療養者数(法人教職員)</t>
    <rPh sb="0" eb="4">
      <t xml:space="preserve">リョウヨウシャスウ </t>
    </rPh>
    <rPh sb="5" eb="7">
      <t xml:space="preserve">ホウジン </t>
    </rPh>
    <rPh sb="7" eb="10">
      <t xml:space="preserve">キョウショクイン </t>
    </rPh>
    <phoneticPr fontId="1"/>
  </si>
  <si>
    <t>報告日</t>
    <rPh sb="0" eb="3">
      <t xml:space="preserve">ホウコクビ </t>
    </rPh>
    <phoneticPr fontId="1"/>
  </si>
  <si>
    <t>11月</t>
  </si>
  <si>
    <t>22年6月</t>
    <rPh sb="2" eb="3">
      <t xml:space="preserve">ネン </t>
    </rPh>
    <rPh sb="4" eb="5">
      <t xml:space="preserve">ガツ </t>
    </rPh>
    <phoneticPr fontId="1"/>
  </si>
  <si>
    <t>22年7月</t>
    <rPh sb="2" eb="3">
      <t xml:space="preserve">ネン </t>
    </rPh>
    <rPh sb="4" eb="5">
      <t xml:space="preserve">ガツ </t>
    </rPh>
    <phoneticPr fontId="1"/>
  </si>
  <si>
    <t>22年8月</t>
    <rPh sb="2" eb="3">
      <t xml:space="preserve">ネン </t>
    </rPh>
    <rPh sb="4" eb="5">
      <t xml:space="preserve">ガツ </t>
    </rPh>
    <phoneticPr fontId="1"/>
  </si>
  <si>
    <t>22年9月</t>
    <rPh sb="2" eb="3">
      <t xml:space="preserve">ネン </t>
    </rPh>
    <rPh sb="4" eb="5">
      <t xml:space="preserve">ガツ </t>
    </rPh>
    <phoneticPr fontId="1"/>
  </si>
  <si>
    <t>22年10月</t>
    <rPh sb="2" eb="3">
      <t xml:space="preserve">ネン </t>
    </rPh>
    <rPh sb="5" eb="6">
      <t xml:space="preserve">ガツ </t>
    </rPh>
    <phoneticPr fontId="1"/>
  </si>
  <si>
    <t>22年11月</t>
    <rPh sb="2" eb="3">
      <t xml:space="preserve">ネン </t>
    </rPh>
    <rPh sb="5" eb="6">
      <t xml:space="preserve">ガツ </t>
    </rPh>
    <phoneticPr fontId="1"/>
  </si>
  <si>
    <r>
      <t>※感染拡大防止には、マスク着用・常時換気・</t>
    </r>
    <r>
      <rPr>
        <b/>
        <sz val="12"/>
        <color rgb="FFFF0000"/>
        <rFont val="游明朝"/>
        <family val="1"/>
        <charset val="128"/>
      </rPr>
      <t>速やかなワクチンの追加接種</t>
    </r>
    <r>
      <rPr>
        <b/>
        <sz val="12"/>
        <color theme="1"/>
        <rFont val="游明朝"/>
        <family val="1"/>
        <charset val="128"/>
      </rPr>
      <t>が重要です。</t>
    </r>
    <r>
      <rPr>
        <b/>
        <sz val="12"/>
        <color rgb="FFFF0000"/>
        <rFont val="游明朝"/>
        <family val="1"/>
        <charset val="128"/>
      </rPr>
      <t>密閉空間を避けて</t>
    </r>
    <r>
      <rPr>
        <b/>
        <sz val="12"/>
        <color theme="1"/>
        <rFont val="游明朝"/>
        <family val="1"/>
        <charset val="128"/>
      </rPr>
      <t>慎重な行動を!。</t>
    </r>
    <rPh sb="1" eb="3">
      <t xml:space="preserve">カンセンカイヒノ </t>
    </rPh>
    <rPh sb="3" eb="7">
      <t xml:space="preserve">カクダイボウシ </t>
    </rPh>
    <rPh sb="16" eb="20">
      <t xml:space="preserve">ジョウジカンキ </t>
    </rPh>
    <rPh sb="21" eb="22">
      <t xml:space="preserve">スミヤカナ </t>
    </rPh>
    <rPh sb="30" eb="34">
      <t xml:space="preserve">ツイカセッシュ </t>
    </rPh>
    <rPh sb="35" eb="37">
      <t xml:space="preserve">ジュウヨウデス。 </t>
    </rPh>
    <rPh sb="40" eb="44">
      <t xml:space="preserve">ミッペイクウカンヲ </t>
    </rPh>
    <rPh sb="45" eb="46">
      <t xml:space="preserve">サケテ </t>
    </rPh>
    <rPh sb="48" eb="50">
      <t xml:space="preserve">シンチョウナコウドウヲ </t>
    </rPh>
    <phoneticPr fontId="1"/>
  </si>
  <si>
    <t>③ ウイルスの侵入をブロックできる中和抗体価が上昇するには4週間程度必要です。ワクチン接種を急いで下さい。</t>
    <rPh sb="7" eb="9">
      <t xml:space="preserve">シンニュウヲ </t>
    </rPh>
    <rPh sb="17" eb="21">
      <t xml:space="preserve">チュウワコウタイ </t>
    </rPh>
    <rPh sb="21" eb="22">
      <t xml:space="preserve">アタイ </t>
    </rPh>
    <rPh sb="23" eb="25">
      <t xml:space="preserve">ジョウショウスルニハ </t>
    </rPh>
    <rPh sb="30" eb="32">
      <t xml:space="preserve">シュウカン </t>
    </rPh>
    <rPh sb="32" eb="34">
      <t xml:space="preserve">テイド </t>
    </rPh>
    <rPh sb="34" eb="36">
      <t xml:space="preserve">ヒツヨウデス。 </t>
    </rPh>
    <rPh sb="46" eb="47">
      <t xml:space="preserve">イソイデクダサイ。 </t>
    </rPh>
    <phoneticPr fontId="1"/>
  </si>
  <si>
    <t>② 現在の感染状況は、既に第8波を迎えています。感染者数のピークは、オミクロン対応ワクチンの接種率が低率なら12月から1月にかけて第7波を超えるピークが懸念されます。</t>
    <rPh sb="2" eb="4">
      <t xml:space="preserve">ゲンザイノ </t>
    </rPh>
    <rPh sb="5" eb="7">
      <t xml:space="preserve">カンセンシャスウノ </t>
    </rPh>
    <rPh sb="7" eb="9">
      <t xml:space="preserve">ジョウキョウ </t>
    </rPh>
    <rPh sb="11" eb="12">
      <t xml:space="preserve">スデニ </t>
    </rPh>
    <rPh sb="13" eb="14">
      <t xml:space="preserve">ダイ </t>
    </rPh>
    <rPh sb="15" eb="16">
      <t xml:space="preserve">ハ </t>
    </rPh>
    <rPh sb="17" eb="18">
      <t xml:space="preserve">ムカエテイマス </t>
    </rPh>
    <rPh sb="69" eb="70">
      <t xml:space="preserve">コエル </t>
    </rPh>
    <rPh sb="76" eb="78">
      <t xml:space="preserve">ケネンサレマス </t>
    </rPh>
    <phoneticPr fontId="1"/>
  </si>
  <si>
    <t>過去最多の感染者数</t>
    <rPh sb="0" eb="2">
      <t xml:space="preserve">カコタイタ </t>
    </rPh>
    <rPh sb="2" eb="4">
      <t xml:space="preserve">サイタ </t>
    </rPh>
    <rPh sb="5" eb="9">
      <t xml:space="preserve">カンセンシャスウ </t>
    </rPh>
    <phoneticPr fontId="1"/>
  </si>
  <si>
    <t>① 岩手県の先週(11/20〜11/26)の1週間平均の感染者数は、411名→519名→757名→892名→1149名→1477名と6週連続して増加</t>
    <rPh sb="2" eb="5">
      <t xml:space="preserve">イワテケン </t>
    </rPh>
    <rPh sb="6" eb="8">
      <t xml:space="preserve">センシュウ </t>
    </rPh>
    <rPh sb="23" eb="27">
      <t xml:space="preserve">シュウカンヘイキン </t>
    </rPh>
    <rPh sb="28" eb="32">
      <t xml:space="preserve">カンセンシャスウ </t>
    </rPh>
    <rPh sb="37" eb="38">
      <t xml:space="preserve">メイ </t>
    </rPh>
    <rPh sb="42" eb="43">
      <t xml:space="preserve">メイ </t>
    </rPh>
    <rPh sb="52" eb="53">
      <t xml:space="preserve">メイ </t>
    </rPh>
    <rPh sb="58" eb="59">
      <t xml:space="preserve">メイ </t>
    </rPh>
    <rPh sb="64" eb="65">
      <t xml:space="preserve">メイ </t>
    </rPh>
    <rPh sb="67" eb="68">
      <t xml:space="preserve">レンゾクシテ </t>
    </rPh>
    <rPh sb="70" eb="71">
      <t xml:space="preserve">メイ </t>
    </rPh>
    <phoneticPr fontId="1"/>
  </si>
  <si>
    <t>12月</t>
  </si>
  <si>
    <t>12月合計</t>
    <rPh sb="2" eb="3">
      <t xml:space="preserve">ガツ </t>
    </rPh>
    <rPh sb="3" eb="5">
      <t xml:space="preserve">ゴウケイ </t>
    </rPh>
    <phoneticPr fontId="1"/>
  </si>
  <si>
    <t>22年12月</t>
    <rPh sb="2" eb="3">
      <t xml:space="preserve">ネン </t>
    </rPh>
    <rPh sb="5" eb="6">
      <t xml:space="preserve">ガツ </t>
    </rPh>
    <phoneticPr fontId="1"/>
  </si>
  <si>
    <t>2022年合計</t>
    <rPh sb="4" eb="5">
      <t xml:space="preserve">ネン </t>
    </rPh>
    <rPh sb="5" eb="7">
      <t xml:space="preserve">ゴウケイ </t>
    </rPh>
    <phoneticPr fontId="1"/>
  </si>
  <si>
    <t>累積陽性率</t>
    <rPh sb="0" eb="5">
      <t xml:space="preserve">ルイセキヨウセイリツ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</si>
</sst>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yyyy/m/d\(aaa\)"/>
    <numFmt numFmtId="177" formatCode="0.0%"/>
    <numFmt numFmtId="178" formatCode="0_);[Red]\(0\)"/>
    <numFmt numFmtId="179" formatCode="0.0_);[Red]\(0.0\)"/>
    <numFmt numFmtId="180" formatCode="yyyy/m/d\(aaa\);;;"/>
  </numFmts>
  <fonts count="24">
    <font>
      <sz val="12"/>
      <color theme="1"/>
      <name val="游明朝"/>
      <family val="2"/>
      <charset val="128"/>
    </font>
    <font>
      <sz val="6"/>
      <name val="游明朝"/>
      <family val="2"/>
      <charset val="128"/>
    </font>
    <font>
      <sz val="12"/>
      <color theme="1"/>
      <name val="游明朝 Regular"/>
      <charset val="128"/>
    </font>
    <font>
      <sz val="12"/>
      <color theme="1"/>
      <name val="游明朝"/>
      <family val="2"/>
      <charset val="128"/>
    </font>
    <font>
      <sz val="12"/>
      <color rgb="FFFF0000"/>
      <name val="游明朝"/>
      <family val="2"/>
      <charset val="128"/>
    </font>
    <font>
      <b/>
      <sz val="12"/>
      <color theme="1"/>
      <name val="游明朝"/>
      <family val="1"/>
      <charset val="128"/>
    </font>
    <font>
      <sz val="12"/>
      <color rgb="FFFF0000"/>
      <name val="游明朝"/>
      <family val="1"/>
      <charset val="128"/>
    </font>
    <font>
      <b/>
      <sz val="12"/>
      <color rgb="FFFF0000"/>
      <name val="游明朝"/>
      <family val="1"/>
      <charset val="128"/>
    </font>
    <font>
      <sz val="12"/>
      <color rgb="FF000000"/>
      <name val="游明朝"/>
      <family val="1"/>
      <charset val="128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rgb="FFFF0000"/>
      <name val="游明朝"/>
      <family val="2"/>
      <charset val="128"/>
    </font>
    <font>
      <sz val="12"/>
      <color theme="0"/>
      <name val="游明朝"/>
      <family val="2"/>
      <charset val="128"/>
    </font>
    <font>
      <sz val="12"/>
      <color theme="0"/>
      <name val="游明朝 Regular"/>
      <charset val="128"/>
    </font>
    <font>
      <sz val="12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D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3" xfId="1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8" fontId="0" fillId="0" borderId="1" xfId="0" applyNumberFormat="1" applyBorder="1">
      <alignment vertical="center"/>
    </xf>
    <xf numFmtId="0" fontId="5" fillId="0" borderId="0" xfId="0" applyFont="1">
      <alignment vertical="center"/>
    </xf>
    <xf numFmtId="20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2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178" fontId="0" fillId="0" borderId="1" xfId="0" applyNumberFormat="1" applyBorder="1" applyAlignment="1">
      <alignment horizontal="center" vertical="center"/>
    </xf>
    <xf numFmtId="180" fontId="0" fillId="0" borderId="0" xfId="0" applyNumberFormat="1">
      <alignment vertical="center"/>
    </xf>
    <xf numFmtId="180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8" fontId="2" fillId="0" borderId="1" xfId="0" applyNumberFormat="1" applyFont="1" applyBorder="1">
      <alignment vertical="center"/>
    </xf>
    <xf numFmtId="0" fontId="2" fillId="0" borderId="0" xfId="0" applyFont="1">
      <alignment vertical="center"/>
    </xf>
    <xf numFmtId="178" fontId="2" fillId="0" borderId="0" xfId="0" applyNumberFormat="1" applyFont="1">
      <alignment vertical="center"/>
    </xf>
    <xf numFmtId="0" fontId="7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178" fontId="9" fillId="0" borderId="6" xfId="0" applyNumberFormat="1" applyFont="1" applyBorder="1">
      <alignment vertical="center"/>
    </xf>
    <xf numFmtId="178" fontId="9" fillId="0" borderId="1" xfId="0" applyNumberFormat="1" applyFont="1" applyBorder="1">
      <alignment vertical="center"/>
    </xf>
    <xf numFmtId="0" fontId="9" fillId="0" borderId="1" xfId="0" applyFont="1" applyBorder="1">
      <alignment vertical="center"/>
    </xf>
    <xf numFmtId="178" fontId="7" fillId="0" borderId="1" xfId="0" applyNumberFormat="1" applyFont="1" applyBorder="1">
      <alignment vertical="center"/>
    </xf>
    <xf numFmtId="178" fontId="4" fillId="0" borderId="1" xfId="0" applyNumberFormat="1" applyFont="1" applyBorder="1" applyAlignment="1">
      <alignment horizontal="center" vertical="center"/>
    </xf>
    <xf numFmtId="177" fontId="14" fillId="0" borderId="1" xfId="1" applyNumberFormat="1" applyFont="1" applyFill="1" applyBorder="1" applyAlignment="1">
      <alignment horizontal="center" vertical="center"/>
    </xf>
    <xf numFmtId="0" fontId="9" fillId="0" borderId="2" xfId="0" applyFont="1" applyBorder="1">
      <alignment vertical="center"/>
    </xf>
    <xf numFmtId="178" fontId="9" fillId="0" borderId="7" xfId="0" applyNumberFormat="1" applyFont="1" applyBorder="1">
      <alignment vertical="center"/>
    </xf>
    <xf numFmtId="178" fontId="9" fillId="0" borderId="2" xfId="0" applyNumberFormat="1" applyFont="1" applyBorder="1">
      <alignment vertical="center"/>
    </xf>
    <xf numFmtId="177" fontId="14" fillId="0" borderId="2" xfId="1" applyNumberFormat="1" applyFont="1" applyFill="1" applyBorder="1" applyAlignment="1">
      <alignment horizontal="center" vertical="center"/>
    </xf>
    <xf numFmtId="0" fontId="9" fillId="0" borderId="10" xfId="0" applyFont="1" applyBorder="1">
      <alignment vertical="center"/>
    </xf>
    <xf numFmtId="178" fontId="5" fillId="0" borderId="10" xfId="0" applyNumberFormat="1" applyFont="1" applyBorder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3" fillId="0" borderId="0" xfId="0" applyFont="1">
      <alignment vertical="center"/>
    </xf>
    <xf numFmtId="177" fontId="16" fillId="0" borderId="11" xfId="1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8" fontId="0" fillId="3" borderId="1" xfId="0" applyNumberFormat="1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18" fillId="0" borderId="0" xfId="0" applyFont="1">
      <alignment vertical="center"/>
    </xf>
    <xf numFmtId="56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177" fontId="0" fillId="0" borderId="1" xfId="1" applyNumberFormat="1" applyFont="1" applyBorder="1" applyAlignment="1">
      <alignment horizontal="center" vertical="center"/>
    </xf>
    <xf numFmtId="177" fontId="19" fillId="4" borderId="4" xfId="1" applyNumberFormat="1" applyFont="1" applyFill="1" applyBorder="1" applyAlignment="1">
      <alignment horizontal="center" vertical="center"/>
    </xf>
    <xf numFmtId="49" fontId="20" fillId="4" borderId="1" xfId="0" applyNumberFormat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6" fontId="0" fillId="0" borderId="1" xfId="2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5" fontId="11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177" fontId="19" fillId="4" borderId="3" xfId="1" applyNumberFormat="1" applyFont="1" applyFill="1" applyBorder="1" applyAlignment="1">
      <alignment horizontal="center" vertical="center"/>
    </xf>
    <xf numFmtId="178" fontId="19" fillId="4" borderId="1" xfId="0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178" fontId="19" fillId="4" borderId="1" xfId="0" applyNumberFormat="1" applyFont="1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5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8" fontId="0" fillId="0" borderId="1" xfId="0" applyNumberFormat="1" applyFill="1" applyBorder="1">
      <alignment vertical="center"/>
    </xf>
    <xf numFmtId="0" fontId="0" fillId="0" borderId="0" xfId="0" applyFill="1">
      <alignment vertical="center"/>
    </xf>
    <xf numFmtId="0" fontId="6" fillId="0" borderId="0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3" fillId="2" borderId="9" xfId="0" applyFont="1" applyFill="1" applyBorder="1" applyAlignment="1">
      <alignment horizontal="left" vertical="center"/>
    </xf>
    <xf numFmtId="0" fontId="21" fillId="2" borderId="10" xfId="0" applyFont="1" applyFill="1" applyBorder="1">
      <alignment vertical="center"/>
    </xf>
    <xf numFmtId="178" fontId="7" fillId="2" borderId="10" xfId="0" applyNumberFormat="1" applyFont="1" applyFill="1" applyBorder="1">
      <alignment vertical="center"/>
    </xf>
    <xf numFmtId="177" fontId="22" fillId="2" borderId="11" xfId="1" applyNumberFormat="1" applyFon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8" fontId="0" fillId="0" borderId="1" xfId="0" applyNumberForma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178" fontId="0" fillId="0" borderId="1" xfId="1" applyNumberFormat="1" applyFont="1" applyBorder="1" applyAlignment="1">
      <alignment horizontal="center" vertical="center"/>
    </xf>
    <xf numFmtId="177" fontId="19" fillId="4" borderId="1" xfId="1" applyNumberFormat="1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177" fontId="0" fillId="0" borderId="1" xfId="1" applyNumberFormat="1" applyFont="1" applyFill="1" applyBorder="1" applyAlignment="1">
      <alignment horizontal="center" vertical="center"/>
    </xf>
  </cellXfs>
  <cellStyles count="3">
    <cellStyle name="パーセント" xfId="1" builtinId="5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00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C0CFB-2316-8942-9E0D-9AB862B5BC4D}">
  <dimension ref="A1:AP138"/>
  <sheetViews>
    <sheetView tabSelected="1" zoomScale="140" zoomScaleNormal="140" workbookViewId="0">
      <selection activeCell="G6" sqref="G6:H6"/>
    </sheetView>
  </sheetViews>
  <sheetFormatPr baseColWidth="10" defaultRowHeight="20"/>
  <cols>
    <col min="1" max="1" width="14.140625" style="2" bestFit="1" customWidth="1"/>
    <col min="6" max="6" width="13" bestFit="1" customWidth="1"/>
    <col min="7" max="7" width="14.140625" bestFit="1" customWidth="1"/>
    <col min="11" max="11" width="13.28515625" bestFit="1" customWidth="1"/>
  </cols>
  <sheetData>
    <row r="1" spans="1:10" s="69" customFormat="1">
      <c r="A1" s="67" t="s">
        <v>65</v>
      </c>
    </row>
    <row r="2" spans="1:10" s="57" customFormat="1">
      <c r="A2" s="67" t="s">
        <v>63</v>
      </c>
    </row>
    <row r="3" spans="1:10" s="57" customFormat="1">
      <c r="A3" s="67" t="s">
        <v>62</v>
      </c>
    </row>
    <row r="4" spans="1:10" s="57" customFormat="1">
      <c r="A4" s="24" t="s">
        <v>61</v>
      </c>
    </row>
    <row r="5" spans="1:10" s="57" customFormat="1">
      <c r="A5" s="24"/>
    </row>
    <row r="6" spans="1:10" s="11" customFormat="1" ht="24">
      <c r="A6" s="63" t="s">
        <v>35</v>
      </c>
      <c r="F6" s="11" t="s">
        <v>12</v>
      </c>
      <c r="G6" s="22">
        <v>44896</v>
      </c>
      <c r="H6" s="23">
        <v>0.97916666666666663</v>
      </c>
    </row>
    <row r="7" spans="1:10">
      <c r="A7"/>
      <c r="B7" s="8" t="s">
        <v>14</v>
      </c>
      <c r="C7" s="1" t="s">
        <v>0</v>
      </c>
      <c r="D7" s="8" t="s">
        <v>1</v>
      </c>
      <c r="E7" s="1" t="s">
        <v>2</v>
      </c>
      <c r="F7" s="86" t="s">
        <v>3</v>
      </c>
      <c r="G7" s="8" t="s">
        <v>4</v>
      </c>
      <c r="H7" s="79" t="s">
        <v>5</v>
      </c>
      <c r="I7" s="8" t="s">
        <v>6</v>
      </c>
    </row>
    <row r="8" spans="1:10">
      <c r="A8"/>
      <c r="B8" s="8" t="s">
        <v>7</v>
      </c>
      <c r="C8" s="8">
        <v>1</v>
      </c>
      <c r="D8" s="8">
        <v>0</v>
      </c>
      <c r="E8" s="8">
        <v>0</v>
      </c>
      <c r="F8" s="8">
        <v>2</v>
      </c>
      <c r="G8" s="8">
        <v>0</v>
      </c>
      <c r="H8" s="8">
        <v>0</v>
      </c>
      <c r="I8" s="8">
        <f t="shared" ref="I8:I19" si="0">SUM(C8:H8)</f>
        <v>3</v>
      </c>
    </row>
    <row r="9" spans="1:10">
      <c r="A9"/>
      <c r="B9" s="8" t="s">
        <v>8</v>
      </c>
      <c r="C9" s="8">
        <v>2</v>
      </c>
      <c r="D9" s="8">
        <v>0</v>
      </c>
      <c r="E9" s="8">
        <v>4</v>
      </c>
      <c r="F9" s="8">
        <v>1</v>
      </c>
      <c r="G9" s="8">
        <v>0</v>
      </c>
      <c r="H9" s="8">
        <v>7</v>
      </c>
      <c r="I9" s="8">
        <f t="shared" si="0"/>
        <v>14</v>
      </c>
    </row>
    <row r="10" spans="1:10">
      <c r="A10"/>
      <c r="B10" s="8" t="s">
        <v>9</v>
      </c>
      <c r="C10" s="8">
        <v>0</v>
      </c>
      <c r="D10" s="8">
        <v>2</v>
      </c>
      <c r="E10" s="8">
        <v>3</v>
      </c>
      <c r="F10" s="8">
        <v>8</v>
      </c>
      <c r="G10" s="8">
        <v>5</v>
      </c>
      <c r="H10" s="8">
        <v>2</v>
      </c>
      <c r="I10" s="8">
        <f t="shared" si="0"/>
        <v>20</v>
      </c>
    </row>
    <row r="11" spans="1:10">
      <c r="A11"/>
      <c r="B11" s="8" t="s">
        <v>10</v>
      </c>
      <c r="C11" s="8">
        <v>3</v>
      </c>
      <c r="D11" s="8">
        <v>2</v>
      </c>
      <c r="E11" s="8">
        <v>0</v>
      </c>
      <c r="F11" s="8">
        <v>5</v>
      </c>
      <c r="G11" s="8">
        <v>2</v>
      </c>
      <c r="H11" s="8">
        <v>3</v>
      </c>
      <c r="I11" s="8">
        <f t="shared" si="0"/>
        <v>15</v>
      </c>
    </row>
    <row r="12" spans="1:10">
      <c r="A12"/>
      <c r="B12" s="8" t="s">
        <v>11</v>
      </c>
      <c r="C12" s="8">
        <v>2</v>
      </c>
      <c r="D12" s="8">
        <v>4</v>
      </c>
      <c r="E12" s="8">
        <v>5</v>
      </c>
      <c r="F12" s="8">
        <v>8</v>
      </c>
      <c r="G12" s="8">
        <v>3</v>
      </c>
      <c r="H12" s="8">
        <v>4</v>
      </c>
      <c r="I12" s="8">
        <f t="shared" si="0"/>
        <v>26</v>
      </c>
    </row>
    <row r="13" spans="1:10">
      <c r="A13"/>
      <c r="B13" s="8" t="s">
        <v>16</v>
      </c>
      <c r="C13" s="8">
        <v>0</v>
      </c>
      <c r="D13" s="8">
        <v>1</v>
      </c>
      <c r="E13" s="8">
        <v>2</v>
      </c>
      <c r="F13" s="8">
        <v>5</v>
      </c>
      <c r="G13" s="8">
        <v>1</v>
      </c>
      <c r="H13" s="8">
        <v>1</v>
      </c>
      <c r="I13" s="8">
        <f t="shared" si="0"/>
        <v>10</v>
      </c>
    </row>
    <row r="14" spans="1:10">
      <c r="A14"/>
      <c r="B14" s="8" t="s">
        <v>17</v>
      </c>
      <c r="C14" s="36">
        <v>7</v>
      </c>
      <c r="D14" s="8">
        <v>4</v>
      </c>
      <c r="E14" s="36">
        <v>8</v>
      </c>
      <c r="F14" s="60">
        <v>12</v>
      </c>
      <c r="G14" s="8">
        <v>4</v>
      </c>
      <c r="H14" s="36">
        <v>10</v>
      </c>
      <c r="I14" s="36">
        <f t="shared" si="0"/>
        <v>45</v>
      </c>
    </row>
    <row r="15" spans="1:10">
      <c r="A15"/>
      <c r="B15" s="8" t="s">
        <v>19</v>
      </c>
      <c r="C15" s="8">
        <v>2</v>
      </c>
      <c r="D15" s="36">
        <v>6</v>
      </c>
      <c r="E15" s="8">
        <v>2</v>
      </c>
      <c r="F15" s="36">
        <v>15</v>
      </c>
      <c r="G15" s="7">
        <v>10</v>
      </c>
      <c r="H15" s="8">
        <v>8</v>
      </c>
      <c r="I15" s="8">
        <f t="shared" si="0"/>
        <v>43</v>
      </c>
      <c r="J15" s="6"/>
    </row>
    <row r="16" spans="1:10">
      <c r="A16"/>
      <c r="B16" s="8" t="s">
        <v>47</v>
      </c>
      <c r="C16" s="8">
        <v>4</v>
      </c>
      <c r="D16" s="8">
        <v>1</v>
      </c>
      <c r="E16" s="8">
        <v>0</v>
      </c>
      <c r="F16" s="8">
        <v>4</v>
      </c>
      <c r="G16" s="60">
        <v>4</v>
      </c>
      <c r="H16" s="8">
        <v>2</v>
      </c>
      <c r="I16" s="8">
        <f t="shared" si="0"/>
        <v>15</v>
      </c>
      <c r="J16" s="6"/>
    </row>
    <row r="17" spans="1:42" ht="21" thickBot="1">
      <c r="A17"/>
      <c r="B17" s="8" t="s">
        <v>51</v>
      </c>
      <c r="C17" s="8">
        <v>3</v>
      </c>
      <c r="D17" s="8">
        <v>3</v>
      </c>
      <c r="E17" s="8">
        <v>2</v>
      </c>
      <c r="F17" s="8">
        <v>3</v>
      </c>
      <c r="G17" s="8">
        <v>4</v>
      </c>
      <c r="H17" s="8">
        <v>0</v>
      </c>
      <c r="I17" s="3">
        <f t="shared" si="0"/>
        <v>15</v>
      </c>
      <c r="J17" s="6"/>
    </row>
    <row r="18" spans="1:42" ht="21" thickBot="1">
      <c r="A18"/>
      <c r="B18" s="97" t="s">
        <v>54</v>
      </c>
      <c r="C18" s="76">
        <v>14</v>
      </c>
      <c r="D18" s="76">
        <v>7</v>
      </c>
      <c r="E18" s="76">
        <v>12</v>
      </c>
      <c r="F18" s="76">
        <v>31</v>
      </c>
      <c r="G18" s="3">
        <v>5</v>
      </c>
      <c r="H18" s="76">
        <v>12</v>
      </c>
      <c r="I18" s="98">
        <f t="shared" si="0"/>
        <v>81</v>
      </c>
      <c r="J18" s="80" t="s">
        <v>64</v>
      </c>
      <c r="K18" s="81"/>
    </row>
    <row r="19" spans="1:42" s="95" customFormat="1">
      <c r="B19" s="101" t="s">
        <v>66</v>
      </c>
      <c r="C19" s="100"/>
      <c r="D19" s="110">
        <v>2</v>
      </c>
      <c r="E19" s="100"/>
      <c r="F19" s="99">
        <v>1</v>
      </c>
      <c r="G19" s="99">
        <v>1</v>
      </c>
      <c r="H19" s="100"/>
      <c r="I19" s="3">
        <f t="shared" si="0"/>
        <v>4</v>
      </c>
      <c r="J19" s="96"/>
      <c r="K19" s="96"/>
    </row>
    <row r="20" spans="1:42">
      <c r="A20"/>
      <c r="B20" s="8" t="s">
        <v>6</v>
      </c>
      <c r="C20" s="8">
        <f>SUM(C8:C19)</f>
        <v>38</v>
      </c>
      <c r="D20" s="8">
        <f t="shared" ref="D20:I20" si="1">SUM(D8:D19)</f>
        <v>32</v>
      </c>
      <c r="E20" s="8">
        <f t="shared" si="1"/>
        <v>38</v>
      </c>
      <c r="F20" s="8">
        <f t="shared" si="1"/>
        <v>95</v>
      </c>
      <c r="G20" s="8">
        <f t="shared" si="1"/>
        <v>39</v>
      </c>
      <c r="H20" s="8">
        <f t="shared" si="1"/>
        <v>49</v>
      </c>
      <c r="I20" s="8">
        <f t="shared" si="1"/>
        <v>291</v>
      </c>
    </row>
    <row r="21" spans="1:42">
      <c r="A21"/>
      <c r="B21" s="5" t="s">
        <v>15</v>
      </c>
      <c r="C21" s="4">
        <f>C20/247</f>
        <v>0.15384615384615385</v>
      </c>
      <c r="D21" s="4">
        <f>D20/303</f>
        <v>0.10561056105610561</v>
      </c>
      <c r="E21" s="4">
        <f>E20/324</f>
        <v>0.11728395061728394</v>
      </c>
      <c r="F21" s="87">
        <f>F20/545</f>
        <v>0.1743119266055046</v>
      </c>
      <c r="G21" s="4">
        <f>G20/300</f>
        <v>0.13</v>
      </c>
      <c r="H21" s="78">
        <f>H20/183</f>
        <v>0.26775956284153007</v>
      </c>
      <c r="I21" s="4">
        <f>I20/1902</f>
        <v>0.1529968454258675</v>
      </c>
    </row>
    <row r="23" spans="1:42">
      <c r="A23" s="64" t="s">
        <v>40</v>
      </c>
    </row>
    <row r="24" spans="1:42">
      <c r="A24" s="8" t="s">
        <v>53</v>
      </c>
      <c r="B24" s="8" t="s">
        <v>13</v>
      </c>
      <c r="C24" s="1" t="s">
        <v>0</v>
      </c>
      <c r="D24" s="8" t="s">
        <v>1</v>
      </c>
      <c r="E24" s="1" t="s">
        <v>2</v>
      </c>
      <c r="F24" s="86" t="s">
        <v>3</v>
      </c>
      <c r="G24" s="8" t="s">
        <v>4</v>
      </c>
      <c r="H24" s="17" t="s">
        <v>5</v>
      </c>
      <c r="I24" s="8" t="s">
        <v>6</v>
      </c>
    </row>
    <row r="25" spans="1:42" ht="24">
      <c r="A25" s="93">
        <v>44896</v>
      </c>
      <c r="B25" s="92">
        <v>44896</v>
      </c>
      <c r="C25" s="8"/>
      <c r="D25" s="8">
        <v>2</v>
      </c>
      <c r="E25" s="8"/>
      <c r="F25" s="73">
        <v>1</v>
      </c>
      <c r="G25" s="8">
        <v>1</v>
      </c>
      <c r="H25" s="8"/>
      <c r="I25" s="8">
        <f>SUM(C25:H25)</f>
        <v>4</v>
      </c>
      <c r="J25" s="74"/>
      <c r="K25" s="74"/>
      <c r="L25" s="74"/>
      <c r="M25" s="64"/>
      <c r="N25" s="64"/>
    </row>
    <row r="26" spans="1:42" ht="24">
      <c r="A26" s="85" t="s">
        <v>67</v>
      </c>
      <c r="B26" s="85"/>
      <c r="C26" s="8">
        <v>0</v>
      </c>
      <c r="D26" s="8">
        <v>2</v>
      </c>
      <c r="E26" s="8">
        <v>0</v>
      </c>
      <c r="F26" s="8">
        <v>1</v>
      </c>
      <c r="G26" s="8">
        <v>1</v>
      </c>
      <c r="H26" s="8">
        <v>0</v>
      </c>
      <c r="I26" s="8">
        <v>4</v>
      </c>
      <c r="J26" s="71"/>
      <c r="K26" s="70"/>
    </row>
    <row r="27" spans="1:42" ht="24">
      <c r="A27" s="75"/>
      <c r="B27" s="72"/>
      <c r="C27" s="2"/>
      <c r="D27" s="2"/>
      <c r="E27" s="2"/>
      <c r="F27" s="2"/>
      <c r="G27" s="2"/>
      <c r="H27" s="2"/>
      <c r="I27" s="2"/>
      <c r="J27" s="71"/>
      <c r="K27" s="70"/>
    </row>
    <row r="29" spans="1:42">
      <c r="A29" s="24" t="s">
        <v>41</v>
      </c>
    </row>
    <row r="30" spans="1:42">
      <c r="A30" s="25" t="s">
        <v>0</v>
      </c>
      <c r="B30" s="8" t="s">
        <v>42</v>
      </c>
      <c r="C30" s="26" t="s">
        <v>55</v>
      </c>
      <c r="D30" s="26" t="s">
        <v>56</v>
      </c>
      <c r="E30" s="26" t="s">
        <v>57</v>
      </c>
      <c r="F30" s="26" t="s">
        <v>58</v>
      </c>
      <c r="G30" s="26" t="s">
        <v>59</v>
      </c>
      <c r="H30" s="9" t="s">
        <v>60</v>
      </c>
      <c r="I30" s="9" t="s">
        <v>68</v>
      </c>
      <c r="J30" s="9" t="s">
        <v>69</v>
      </c>
      <c r="K30" s="8" t="s">
        <v>70</v>
      </c>
      <c r="V30" s="2"/>
      <c r="AC30" s="2"/>
      <c r="AD30" s="2"/>
      <c r="AE30" s="2"/>
      <c r="AF30" s="27"/>
      <c r="AK30" s="28"/>
      <c r="AL30" s="28"/>
      <c r="AP30" s="2"/>
    </row>
    <row r="31" spans="1:42">
      <c r="B31" s="29">
        <v>1</v>
      </c>
      <c r="C31" s="10">
        <v>0</v>
      </c>
      <c r="D31" s="10">
        <v>1</v>
      </c>
      <c r="E31" s="10">
        <v>0</v>
      </c>
      <c r="F31" s="10">
        <v>3</v>
      </c>
      <c r="G31" s="10">
        <v>1</v>
      </c>
      <c r="H31" s="10">
        <v>2</v>
      </c>
      <c r="I31" s="8">
        <v>0</v>
      </c>
      <c r="J31" s="9">
        <v>8</v>
      </c>
      <c r="K31" s="77">
        <v>0.13559322033898305</v>
      </c>
      <c r="V31" s="2"/>
      <c r="AC31" s="2"/>
      <c r="AD31" s="2"/>
      <c r="AE31" s="2"/>
      <c r="AF31" s="27"/>
      <c r="AK31" s="28"/>
      <c r="AL31" s="28"/>
      <c r="AP31" s="2"/>
    </row>
    <row r="32" spans="1:42">
      <c r="B32" s="29">
        <v>2</v>
      </c>
      <c r="C32" s="10">
        <v>0</v>
      </c>
      <c r="D32" s="10">
        <v>2</v>
      </c>
      <c r="E32" s="10">
        <v>0</v>
      </c>
      <c r="F32" s="10">
        <v>6</v>
      </c>
      <c r="G32" s="10">
        <v>0</v>
      </c>
      <c r="H32" s="10">
        <v>4</v>
      </c>
      <c r="I32" s="8">
        <v>0</v>
      </c>
      <c r="J32" s="9">
        <v>11</v>
      </c>
      <c r="K32" s="112">
        <v>0.20754716981132076</v>
      </c>
      <c r="L32" s="2"/>
      <c r="M32" s="16"/>
      <c r="N32" s="16"/>
      <c r="O32" s="16"/>
      <c r="P32" s="16"/>
      <c r="V32" s="2"/>
      <c r="Y32" s="2"/>
      <c r="Z32" s="30"/>
      <c r="AA32" s="30"/>
      <c r="AB32" s="30"/>
      <c r="AC32" s="31"/>
      <c r="AD32" s="31"/>
      <c r="AE32" s="31"/>
      <c r="AF32" s="32"/>
      <c r="AG32" s="27"/>
      <c r="AH32" s="27"/>
      <c r="AK32" s="28"/>
      <c r="AL32" s="28"/>
      <c r="AM32" s="28"/>
      <c r="AP32" s="2"/>
    </row>
    <row r="33" spans="1:42">
      <c r="B33" s="29">
        <v>3</v>
      </c>
      <c r="C33" s="10">
        <v>0</v>
      </c>
      <c r="D33" s="10">
        <v>2</v>
      </c>
      <c r="E33" s="10">
        <v>2</v>
      </c>
      <c r="F33" s="10">
        <v>6</v>
      </c>
      <c r="G33" s="10">
        <v>0</v>
      </c>
      <c r="H33" s="10">
        <v>4</v>
      </c>
      <c r="I33" s="8">
        <v>0</v>
      </c>
      <c r="J33" s="9">
        <v>11</v>
      </c>
      <c r="K33" s="77">
        <v>0.15492957746478872</v>
      </c>
      <c r="L33" s="2"/>
      <c r="M33" s="16"/>
      <c r="N33" s="16"/>
      <c r="O33" s="16"/>
      <c r="P33" s="16"/>
      <c r="V33" s="2"/>
      <c r="Y33" s="2"/>
      <c r="Z33" s="30"/>
      <c r="AA33" s="30"/>
      <c r="AB33" s="30"/>
      <c r="AC33" s="31"/>
      <c r="AD33" s="31"/>
      <c r="AE33" s="31"/>
      <c r="AF33" s="32"/>
      <c r="AG33" s="27"/>
      <c r="AH33" s="27"/>
      <c r="AK33" s="28"/>
      <c r="AL33" s="28"/>
      <c r="AM33" s="28"/>
      <c r="AP33" s="2"/>
    </row>
    <row r="34" spans="1:42">
      <c r="B34" s="29">
        <v>4</v>
      </c>
      <c r="C34" s="10">
        <v>0</v>
      </c>
      <c r="D34" s="10">
        <v>2</v>
      </c>
      <c r="E34" s="10">
        <v>0</v>
      </c>
      <c r="F34" s="10">
        <v>6</v>
      </c>
      <c r="G34" s="10">
        <v>2</v>
      </c>
      <c r="H34" s="10">
        <v>4</v>
      </c>
      <c r="I34" s="8">
        <v>0</v>
      </c>
      <c r="J34" s="9">
        <v>8</v>
      </c>
      <c r="K34" s="77">
        <v>0.125</v>
      </c>
      <c r="L34" s="2"/>
      <c r="M34" s="16"/>
      <c r="N34" s="16"/>
      <c r="O34" s="16"/>
      <c r="P34" s="16"/>
      <c r="V34" s="2"/>
      <c r="Y34" s="2"/>
      <c r="Z34" s="30"/>
      <c r="AA34" s="30"/>
      <c r="AB34" s="30"/>
      <c r="AC34" s="31"/>
      <c r="AD34" s="31"/>
      <c r="AE34" s="31"/>
      <c r="AF34" s="32"/>
      <c r="AG34" s="27"/>
      <c r="AH34" s="27"/>
      <c r="AK34" s="28"/>
      <c r="AL34" s="28"/>
      <c r="AM34" s="28"/>
      <c r="AP34" s="2"/>
    </row>
    <row r="35" spans="1:42">
      <c r="B35" s="29" t="s">
        <v>6</v>
      </c>
      <c r="C35" s="33">
        <v>0</v>
      </c>
      <c r="D35" s="33">
        <v>7</v>
      </c>
      <c r="E35" s="33">
        <v>2</v>
      </c>
      <c r="F35" s="33">
        <v>21</v>
      </c>
      <c r="G35" s="33">
        <v>3</v>
      </c>
      <c r="H35" s="33">
        <v>14</v>
      </c>
      <c r="I35" s="8">
        <v>0</v>
      </c>
      <c r="J35" s="9">
        <v>38</v>
      </c>
      <c r="K35" s="77">
        <v>0.15384615384615385</v>
      </c>
      <c r="L35" s="2"/>
      <c r="M35" s="16"/>
      <c r="N35" s="16"/>
      <c r="O35" s="16"/>
      <c r="P35" s="16"/>
      <c r="V35" s="2"/>
      <c r="Y35" s="2"/>
      <c r="Z35" s="30"/>
      <c r="AA35" s="30"/>
      <c r="AB35" s="30"/>
      <c r="AC35" s="31"/>
      <c r="AD35" s="31"/>
      <c r="AE35" s="31"/>
      <c r="AF35" s="32"/>
      <c r="AG35" s="27"/>
      <c r="AH35" s="27"/>
      <c r="AK35" s="28"/>
      <c r="AL35" s="28"/>
      <c r="AM35" s="28"/>
      <c r="AP35" s="2"/>
    </row>
    <row r="36" spans="1:42">
      <c r="A36" s="15" t="s">
        <v>1</v>
      </c>
      <c r="B36" s="8" t="s">
        <v>42</v>
      </c>
      <c r="C36" s="26" t="s">
        <v>55</v>
      </c>
      <c r="D36" s="26" t="s">
        <v>56</v>
      </c>
      <c r="E36" s="26" t="s">
        <v>57</v>
      </c>
      <c r="F36" s="26" t="s">
        <v>58</v>
      </c>
      <c r="G36" s="26" t="s">
        <v>59</v>
      </c>
      <c r="H36" s="9" t="s">
        <v>60</v>
      </c>
      <c r="I36" s="8" t="s">
        <v>68</v>
      </c>
      <c r="J36" s="9" t="s">
        <v>69</v>
      </c>
      <c r="K36" s="8" t="s">
        <v>70</v>
      </c>
      <c r="L36" s="2"/>
      <c r="M36" s="16"/>
      <c r="N36" s="16"/>
      <c r="O36" s="16"/>
      <c r="P36" s="16"/>
      <c r="V36" s="2"/>
      <c r="Y36" s="2"/>
      <c r="Z36" s="30"/>
      <c r="AA36" s="30"/>
      <c r="AB36" s="30"/>
      <c r="AC36" s="31"/>
      <c r="AD36" s="31"/>
      <c r="AE36" s="31"/>
      <c r="AF36" s="32"/>
      <c r="AG36" s="27"/>
      <c r="AH36" s="27"/>
      <c r="AK36" s="28"/>
      <c r="AL36" s="28"/>
      <c r="AM36" s="28"/>
      <c r="AP36" s="2"/>
    </row>
    <row r="37" spans="1:42">
      <c r="B37" s="29">
        <v>1</v>
      </c>
      <c r="C37" s="10">
        <v>0</v>
      </c>
      <c r="D37" s="10">
        <v>0</v>
      </c>
      <c r="E37" s="10">
        <v>1</v>
      </c>
      <c r="F37" s="10">
        <v>1</v>
      </c>
      <c r="G37" s="10">
        <v>0</v>
      </c>
      <c r="H37" s="10">
        <v>1</v>
      </c>
      <c r="I37" s="8">
        <v>0</v>
      </c>
      <c r="J37" s="9">
        <v>5</v>
      </c>
      <c r="K37" s="77">
        <v>6.6666666666666666E-2</v>
      </c>
      <c r="L37" s="2"/>
      <c r="M37" s="16"/>
      <c r="N37" s="16"/>
      <c r="O37" s="16"/>
      <c r="P37" s="16"/>
      <c r="V37" s="2"/>
      <c r="Y37" s="2"/>
      <c r="Z37" s="30"/>
      <c r="AA37" s="30"/>
      <c r="AB37" s="30"/>
      <c r="AC37" s="31"/>
      <c r="AD37" s="31"/>
      <c r="AE37" s="31"/>
      <c r="AF37" s="32"/>
      <c r="AG37" s="27"/>
      <c r="AH37" s="27"/>
      <c r="AK37" s="28"/>
      <c r="AL37" s="28"/>
      <c r="AM37" s="28"/>
      <c r="AP37" s="2"/>
    </row>
    <row r="38" spans="1:42">
      <c r="B38" s="29">
        <v>2</v>
      </c>
      <c r="C38" s="10">
        <v>0</v>
      </c>
      <c r="D38" s="10">
        <v>1</v>
      </c>
      <c r="E38" s="10">
        <v>2</v>
      </c>
      <c r="F38" s="10">
        <v>6</v>
      </c>
      <c r="G38" s="10">
        <v>0</v>
      </c>
      <c r="H38" s="10">
        <v>5</v>
      </c>
      <c r="I38" s="8">
        <v>1</v>
      </c>
      <c r="J38" s="9">
        <v>13</v>
      </c>
      <c r="K38" s="114">
        <v>0.18840579710144928</v>
      </c>
      <c r="L38" s="2"/>
      <c r="M38" s="16"/>
      <c r="N38" s="16"/>
      <c r="O38" s="16"/>
      <c r="P38" s="16"/>
      <c r="V38" s="2"/>
      <c r="Y38" s="2"/>
      <c r="Z38" s="30"/>
      <c r="AA38" s="30"/>
      <c r="AB38" s="30"/>
      <c r="AC38" s="31"/>
      <c r="AD38" s="31"/>
      <c r="AE38" s="31"/>
      <c r="AF38" s="32"/>
      <c r="AG38" s="27"/>
      <c r="AH38" s="27"/>
      <c r="AK38" s="28"/>
      <c r="AL38" s="28"/>
      <c r="AM38" s="28"/>
      <c r="AP38" s="2"/>
    </row>
    <row r="39" spans="1:42">
      <c r="B39" s="29">
        <v>3</v>
      </c>
      <c r="C39" s="10">
        <v>1</v>
      </c>
      <c r="D39" s="10">
        <v>2</v>
      </c>
      <c r="E39" s="10">
        <v>1</v>
      </c>
      <c r="F39" s="10">
        <v>6</v>
      </c>
      <c r="G39" s="10">
        <v>3</v>
      </c>
      <c r="H39" s="10">
        <v>3</v>
      </c>
      <c r="I39" s="8">
        <v>1</v>
      </c>
      <c r="J39" s="9">
        <v>10</v>
      </c>
      <c r="K39" s="77">
        <v>0.13157894736842105</v>
      </c>
      <c r="L39" s="2"/>
      <c r="M39" s="16"/>
      <c r="N39" s="16"/>
      <c r="O39" s="16"/>
      <c r="P39" s="16"/>
      <c r="V39" s="2"/>
      <c r="Y39" s="2"/>
      <c r="Z39" s="30"/>
      <c r="AA39" s="30"/>
      <c r="AB39" s="30"/>
      <c r="AC39" s="31"/>
      <c r="AD39" s="31"/>
      <c r="AE39" s="31"/>
      <c r="AF39" s="32"/>
      <c r="AG39" s="27"/>
      <c r="AH39" s="27"/>
      <c r="AK39" s="28"/>
      <c r="AL39" s="28"/>
      <c r="AM39" s="28"/>
      <c r="AN39" s="28"/>
      <c r="AO39" s="34"/>
      <c r="AP39" s="2"/>
    </row>
    <row r="40" spans="1:42">
      <c r="B40" s="29">
        <v>4</v>
      </c>
      <c r="C40" s="10">
        <v>0</v>
      </c>
      <c r="D40" s="10">
        <v>1</v>
      </c>
      <c r="E40" s="10">
        <v>2</v>
      </c>
      <c r="F40" s="10">
        <v>0</v>
      </c>
      <c r="G40" s="10">
        <v>0</v>
      </c>
      <c r="H40" s="10">
        <v>0</v>
      </c>
      <c r="I40" s="8">
        <v>0</v>
      </c>
      <c r="J40" s="9">
        <v>4</v>
      </c>
      <c r="K40" s="77">
        <v>4.8192771084337352E-2</v>
      </c>
      <c r="L40" s="2"/>
      <c r="M40" s="16"/>
      <c r="N40" s="16"/>
      <c r="O40" s="16"/>
      <c r="P40" s="16"/>
      <c r="V40" s="2"/>
      <c r="Y40" s="2"/>
      <c r="Z40" s="30"/>
      <c r="AA40" s="30"/>
      <c r="AB40" s="30"/>
      <c r="AC40" s="31"/>
      <c r="AD40" s="31"/>
      <c r="AE40" s="31"/>
      <c r="AF40" s="32"/>
      <c r="AG40" s="27"/>
      <c r="AH40" s="27"/>
      <c r="AK40" s="28"/>
      <c r="AL40" s="28"/>
      <c r="AM40" s="28"/>
      <c r="AN40" s="28"/>
      <c r="AP40" s="2"/>
    </row>
    <row r="41" spans="1:42">
      <c r="B41" s="29" t="s">
        <v>6</v>
      </c>
      <c r="C41" s="33">
        <v>1</v>
      </c>
      <c r="D41" s="33">
        <v>4</v>
      </c>
      <c r="E41" s="10">
        <v>6</v>
      </c>
      <c r="F41" s="33">
        <v>13</v>
      </c>
      <c r="G41" s="33">
        <v>3</v>
      </c>
      <c r="H41" s="33">
        <v>9</v>
      </c>
      <c r="I41" s="8">
        <v>2</v>
      </c>
      <c r="J41" s="9">
        <v>32</v>
      </c>
      <c r="K41" s="77">
        <v>0.10561056105610561</v>
      </c>
      <c r="L41" s="2"/>
      <c r="M41" s="16"/>
      <c r="N41" s="16"/>
      <c r="O41" s="16"/>
      <c r="P41" s="16"/>
      <c r="V41" s="2"/>
      <c r="Y41" s="2"/>
      <c r="Z41" s="30"/>
      <c r="AA41" s="30"/>
      <c r="AB41" s="30"/>
      <c r="AC41" s="31"/>
      <c r="AD41" s="31"/>
      <c r="AE41" s="31"/>
      <c r="AF41" s="32"/>
      <c r="AG41" s="27"/>
      <c r="AH41" s="27"/>
      <c r="AK41" s="28"/>
      <c r="AL41" s="28"/>
      <c r="AM41" s="28"/>
      <c r="AN41" s="28"/>
      <c r="AP41" s="2"/>
    </row>
    <row r="42" spans="1:42">
      <c r="A42" s="25" t="s">
        <v>2</v>
      </c>
      <c r="B42" s="8" t="s">
        <v>42</v>
      </c>
      <c r="C42" s="26" t="s">
        <v>55</v>
      </c>
      <c r="D42" s="26" t="s">
        <v>56</v>
      </c>
      <c r="E42" s="26" t="s">
        <v>57</v>
      </c>
      <c r="F42" s="26" t="s">
        <v>58</v>
      </c>
      <c r="G42" s="26" t="s">
        <v>59</v>
      </c>
      <c r="H42" s="9" t="s">
        <v>60</v>
      </c>
      <c r="I42" s="8" t="s">
        <v>68</v>
      </c>
      <c r="J42" s="9" t="s">
        <v>69</v>
      </c>
      <c r="K42" s="8" t="s">
        <v>70</v>
      </c>
      <c r="L42" s="2"/>
      <c r="M42" s="16"/>
      <c r="N42" s="16"/>
      <c r="O42" s="16"/>
      <c r="P42" s="16"/>
      <c r="V42" s="2"/>
      <c r="Y42" s="2"/>
      <c r="Z42" s="30"/>
      <c r="AA42" s="30"/>
      <c r="AB42" s="30"/>
      <c r="AC42" s="31"/>
      <c r="AD42" s="31"/>
      <c r="AE42" s="31"/>
      <c r="AF42" s="32"/>
      <c r="AG42" s="27"/>
      <c r="AH42" s="27"/>
      <c r="AK42" s="28"/>
      <c r="AL42" s="28"/>
      <c r="AM42" s="28"/>
      <c r="AP42" s="2"/>
    </row>
    <row r="43" spans="1:42">
      <c r="B43" s="29">
        <v>1</v>
      </c>
      <c r="C43" s="10">
        <v>1</v>
      </c>
      <c r="D43" s="10">
        <v>1</v>
      </c>
      <c r="E43" s="10">
        <v>0</v>
      </c>
      <c r="F43" s="10">
        <v>3</v>
      </c>
      <c r="G43" s="10">
        <v>0</v>
      </c>
      <c r="H43" s="10">
        <v>3</v>
      </c>
      <c r="I43" s="8">
        <v>0</v>
      </c>
      <c r="J43" s="9">
        <v>11</v>
      </c>
      <c r="K43" s="77">
        <v>0.12087912087912088</v>
      </c>
      <c r="L43" s="2"/>
      <c r="M43" s="16"/>
      <c r="N43" s="16"/>
      <c r="O43" s="16"/>
      <c r="P43" s="16"/>
      <c r="V43" s="2"/>
      <c r="Y43" s="2"/>
      <c r="Z43" s="30"/>
      <c r="AA43" s="30"/>
      <c r="AB43" s="30"/>
      <c r="AC43" s="31"/>
      <c r="AD43" s="31"/>
      <c r="AE43" s="31"/>
      <c r="AF43" s="32"/>
      <c r="AG43" s="27"/>
      <c r="AH43" s="27"/>
      <c r="AK43" s="28"/>
      <c r="AL43" s="28"/>
      <c r="AM43" s="28"/>
      <c r="AN43" s="28"/>
      <c r="AP43" s="2"/>
    </row>
    <row r="44" spans="1:42">
      <c r="B44" s="29">
        <v>2</v>
      </c>
      <c r="C44" s="10">
        <v>0</v>
      </c>
      <c r="D44" s="10">
        <v>2</v>
      </c>
      <c r="E44" s="10">
        <v>0</v>
      </c>
      <c r="F44" s="10">
        <v>4</v>
      </c>
      <c r="G44" s="10">
        <v>1</v>
      </c>
      <c r="H44" s="10">
        <v>3</v>
      </c>
      <c r="I44" s="8">
        <v>0</v>
      </c>
      <c r="J44" s="9">
        <v>8</v>
      </c>
      <c r="K44" s="77">
        <v>0.1095890410958904</v>
      </c>
      <c r="L44" s="2"/>
      <c r="M44" s="16"/>
      <c r="N44" s="16"/>
      <c r="O44" s="16"/>
      <c r="P44" s="16"/>
      <c r="V44" s="2"/>
      <c r="Y44" s="2"/>
      <c r="Z44" s="30"/>
      <c r="AA44" s="30"/>
      <c r="AB44" s="30"/>
      <c r="AC44" s="31"/>
      <c r="AD44" s="31"/>
      <c r="AE44" s="31"/>
      <c r="AF44" s="32"/>
      <c r="AG44" s="27"/>
      <c r="AH44" s="27"/>
      <c r="AK44" s="28"/>
      <c r="AL44" s="28"/>
      <c r="AM44" s="28"/>
      <c r="AN44" s="28"/>
      <c r="AP44" s="2"/>
    </row>
    <row r="45" spans="1:42">
      <c r="B45" s="29">
        <v>3</v>
      </c>
      <c r="C45" s="10">
        <v>0</v>
      </c>
      <c r="D45" s="10">
        <v>2</v>
      </c>
      <c r="E45" s="10">
        <v>1</v>
      </c>
      <c r="F45" s="10">
        <v>5</v>
      </c>
      <c r="G45" s="10">
        <v>1</v>
      </c>
      <c r="H45" s="10">
        <v>4</v>
      </c>
      <c r="I45" s="8">
        <v>0</v>
      </c>
      <c r="J45" s="9">
        <v>10</v>
      </c>
      <c r="K45" s="77">
        <v>0.14925373134328357</v>
      </c>
      <c r="L45" s="2"/>
      <c r="M45" s="16"/>
      <c r="N45" s="16"/>
      <c r="O45" s="16"/>
      <c r="P45" s="16"/>
      <c r="V45" s="2"/>
      <c r="Y45" s="2"/>
      <c r="Z45" s="30"/>
      <c r="AA45" s="30"/>
      <c r="AB45" s="30"/>
      <c r="AC45" s="31"/>
      <c r="AD45" s="31"/>
      <c r="AE45" s="31"/>
      <c r="AF45" s="32"/>
      <c r="AG45" s="27"/>
      <c r="AH45" s="27"/>
      <c r="AK45" s="28"/>
      <c r="AL45" s="28"/>
      <c r="AM45" s="28"/>
      <c r="AN45" s="28"/>
      <c r="AP45" s="2"/>
    </row>
    <row r="46" spans="1:42">
      <c r="B46" s="29">
        <v>4</v>
      </c>
      <c r="C46" s="10">
        <v>1</v>
      </c>
      <c r="D46" s="10">
        <v>3</v>
      </c>
      <c r="E46" s="10">
        <v>1</v>
      </c>
      <c r="F46" s="10">
        <v>2</v>
      </c>
      <c r="G46" s="10">
        <v>0</v>
      </c>
      <c r="H46" s="10">
        <v>2</v>
      </c>
      <c r="I46" s="8">
        <v>0</v>
      </c>
      <c r="J46" s="9">
        <v>9</v>
      </c>
      <c r="K46" s="77">
        <v>9.6774193548387094E-2</v>
      </c>
      <c r="L46" s="2"/>
      <c r="M46" s="16"/>
      <c r="N46" s="16"/>
      <c r="O46" s="16"/>
      <c r="P46" s="16"/>
      <c r="V46" s="2"/>
      <c r="Y46" s="2"/>
      <c r="Z46" s="30"/>
      <c r="AA46" s="30"/>
      <c r="AB46" s="30"/>
      <c r="AC46" s="31"/>
      <c r="AD46" s="31"/>
      <c r="AE46" s="31"/>
      <c r="AF46" s="32"/>
      <c r="AG46" s="27"/>
      <c r="AH46" s="27"/>
      <c r="AK46" s="28"/>
      <c r="AL46" s="28"/>
      <c r="AM46" s="28"/>
      <c r="AN46" s="28"/>
      <c r="AP46" s="2"/>
    </row>
    <row r="47" spans="1:42">
      <c r="B47" s="29" t="s">
        <v>6</v>
      </c>
      <c r="C47" s="33">
        <v>2</v>
      </c>
      <c r="D47" s="33">
        <v>8</v>
      </c>
      <c r="E47" s="33">
        <v>2</v>
      </c>
      <c r="F47" s="33">
        <v>14</v>
      </c>
      <c r="G47" s="33">
        <v>2</v>
      </c>
      <c r="H47" s="33">
        <v>12</v>
      </c>
      <c r="I47" s="8">
        <v>0</v>
      </c>
      <c r="J47" s="9">
        <v>38</v>
      </c>
      <c r="K47" s="77">
        <v>0.11728395061728394</v>
      </c>
      <c r="L47" s="2"/>
      <c r="M47" s="16"/>
      <c r="N47" s="16"/>
      <c r="O47" s="16"/>
      <c r="P47" s="16"/>
      <c r="V47" s="2"/>
      <c r="Y47" s="2"/>
      <c r="Z47" s="30"/>
      <c r="AA47" s="30"/>
      <c r="AB47" s="30"/>
      <c r="AC47" s="31"/>
      <c r="AD47" s="31"/>
      <c r="AE47" s="31"/>
      <c r="AF47" s="32"/>
      <c r="AG47" s="27"/>
      <c r="AH47" s="27"/>
      <c r="AK47" s="28"/>
      <c r="AL47" s="28"/>
      <c r="AM47" s="28"/>
      <c r="AN47" s="28"/>
      <c r="AP47" s="2"/>
    </row>
    <row r="48" spans="1:42">
      <c r="A48" s="89" t="s">
        <v>3</v>
      </c>
      <c r="B48" s="8" t="s">
        <v>42</v>
      </c>
      <c r="C48" s="26" t="s">
        <v>55</v>
      </c>
      <c r="D48" s="26" t="s">
        <v>56</v>
      </c>
      <c r="E48" s="26" t="s">
        <v>57</v>
      </c>
      <c r="F48" s="26" t="s">
        <v>58</v>
      </c>
      <c r="G48" s="26" t="s">
        <v>59</v>
      </c>
      <c r="H48" s="9" t="s">
        <v>60</v>
      </c>
      <c r="I48" s="8" t="s">
        <v>68</v>
      </c>
      <c r="J48" s="8" t="s">
        <v>69</v>
      </c>
      <c r="K48" s="8" t="s">
        <v>70</v>
      </c>
      <c r="L48" s="2"/>
      <c r="M48" s="16"/>
      <c r="N48" s="16"/>
      <c r="O48" s="16"/>
      <c r="P48" s="16"/>
      <c r="V48" s="2"/>
      <c r="Y48" s="2"/>
      <c r="Z48" s="30"/>
      <c r="AA48" s="30"/>
      <c r="AB48" s="30"/>
      <c r="AC48" s="31"/>
      <c r="AD48" s="31"/>
      <c r="AE48" s="31"/>
      <c r="AF48" s="32"/>
      <c r="AG48" s="27"/>
      <c r="AH48" s="27"/>
      <c r="AK48" s="28"/>
      <c r="AL48" s="28"/>
      <c r="AM48" s="28"/>
      <c r="AP48" s="2"/>
    </row>
    <row r="49" spans="1:42">
      <c r="B49" s="29">
        <v>1</v>
      </c>
      <c r="C49" s="10">
        <v>0</v>
      </c>
      <c r="D49" s="10">
        <v>0</v>
      </c>
      <c r="E49" s="10">
        <v>3</v>
      </c>
      <c r="F49" s="10">
        <v>8</v>
      </c>
      <c r="G49" s="10">
        <v>1</v>
      </c>
      <c r="H49" s="10">
        <v>7</v>
      </c>
      <c r="I49" s="8">
        <v>0</v>
      </c>
      <c r="J49" s="8">
        <v>18</v>
      </c>
      <c r="K49" s="77">
        <v>0.14754098360655737</v>
      </c>
      <c r="L49" s="2"/>
      <c r="M49" s="16"/>
      <c r="N49" s="16"/>
      <c r="O49" s="16"/>
      <c r="P49" s="16"/>
      <c r="V49" s="2"/>
      <c r="Y49" s="2"/>
      <c r="Z49" s="30"/>
      <c r="AA49" s="30"/>
      <c r="AB49" s="30"/>
      <c r="AC49" s="31"/>
      <c r="AD49" s="31"/>
      <c r="AE49" s="31"/>
      <c r="AF49" s="32"/>
      <c r="AG49" s="27"/>
      <c r="AH49" s="27"/>
      <c r="AK49" s="28"/>
      <c r="AL49" s="28"/>
      <c r="AM49" s="28"/>
      <c r="AP49" s="2"/>
    </row>
    <row r="50" spans="1:42">
      <c r="B50" s="88">
        <v>2</v>
      </c>
      <c r="C50" s="10">
        <v>2</v>
      </c>
      <c r="D50" s="10">
        <v>5</v>
      </c>
      <c r="E50" s="10">
        <v>2</v>
      </c>
      <c r="F50" s="10">
        <v>13</v>
      </c>
      <c r="G50" s="10">
        <v>1</v>
      </c>
      <c r="H50" s="90">
        <v>10</v>
      </c>
      <c r="I50" s="91">
        <v>0</v>
      </c>
      <c r="J50" s="77">
        <v>29</v>
      </c>
      <c r="K50" s="112">
        <v>0.23387096774193547</v>
      </c>
      <c r="L50" s="2"/>
      <c r="M50" s="16"/>
      <c r="N50" s="16"/>
      <c r="O50" s="16"/>
      <c r="P50" s="16"/>
      <c r="V50" s="2"/>
      <c r="Y50" s="2"/>
      <c r="Z50" s="30"/>
      <c r="AA50" s="30"/>
      <c r="AB50" s="30"/>
      <c r="AC50" s="31"/>
      <c r="AD50" s="31"/>
      <c r="AE50" s="31"/>
      <c r="AF50" s="32"/>
      <c r="AG50" s="27"/>
      <c r="AH50" s="27"/>
      <c r="AK50" s="28"/>
      <c r="AL50" s="28"/>
      <c r="AM50" s="28"/>
      <c r="AP50" s="2"/>
    </row>
    <row r="51" spans="1:42">
      <c r="B51" s="29">
        <v>3</v>
      </c>
      <c r="C51" s="10">
        <v>2</v>
      </c>
      <c r="D51" s="10">
        <v>4</v>
      </c>
      <c r="E51" s="10">
        <v>6</v>
      </c>
      <c r="F51" s="10">
        <v>8</v>
      </c>
      <c r="G51" s="10">
        <v>0</v>
      </c>
      <c r="H51" s="10">
        <v>7</v>
      </c>
      <c r="I51" s="8">
        <v>0</v>
      </c>
      <c r="J51" s="8">
        <v>25</v>
      </c>
      <c r="K51" s="77">
        <v>0.16447368421052633</v>
      </c>
      <c r="L51" s="2"/>
      <c r="M51" s="16"/>
      <c r="N51" s="16"/>
      <c r="O51" s="16"/>
      <c r="P51" s="16"/>
      <c r="V51" s="2"/>
      <c r="Y51" s="2"/>
      <c r="Z51" s="30"/>
      <c r="AA51" s="30"/>
      <c r="AB51" s="30"/>
      <c r="AC51" s="31"/>
      <c r="AD51" s="31"/>
      <c r="AE51" s="31"/>
      <c r="AF51" s="32"/>
      <c r="AG51" s="27"/>
      <c r="AH51" s="27"/>
      <c r="AK51" s="28"/>
      <c r="AL51" s="28"/>
      <c r="AM51" s="28"/>
      <c r="AP51" s="2"/>
    </row>
    <row r="52" spans="1:42">
      <c r="B52" s="29">
        <v>4</v>
      </c>
      <c r="C52" s="10">
        <v>1</v>
      </c>
      <c r="D52" s="10">
        <v>3</v>
      </c>
      <c r="E52" s="10">
        <v>4</v>
      </c>
      <c r="F52" s="10">
        <v>10</v>
      </c>
      <c r="G52" s="10">
        <v>1</v>
      </c>
      <c r="H52" s="10">
        <v>8</v>
      </c>
      <c r="I52" s="8">
        <v>1</v>
      </c>
      <c r="J52" s="8">
        <v>23</v>
      </c>
      <c r="K52" s="77">
        <v>0.15646258503401361</v>
      </c>
      <c r="L52" s="2"/>
      <c r="M52" s="16"/>
      <c r="N52" s="16"/>
      <c r="O52" s="16"/>
      <c r="P52" s="16"/>
      <c r="V52" s="2"/>
      <c r="Y52" s="2"/>
      <c r="Z52" s="30"/>
      <c r="AA52" s="30"/>
      <c r="AB52" s="30"/>
      <c r="AC52" s="31"/>
      <c r="AD52" s="31"/>
      <c r="AE52" s="31"/>
      <c r="AF52" s="32"/>
      <c r="AG52" s="27"/>
      <c r="AH52" s="27"/>
      <c r="AK52" s="28"/>
      <c r="AL52" s="28"/>
      <c r="AM52" s="28"/>
      <c r="AP52" s="2"/>
    </row>
    <row r="53" spans="1:42">
      <c r="B53" s="29" t="s">
        <v>6</v>
      </c>
      <c r="C53" s="33">
        <v>5</v>
      </c>
      <c r="D53" s="33">
        <v>12</v>
      </c>
      <c r="E53" s="33">
        <v>15</v>
      </c>
      <c r="F53" s="33">
        <v>39</v>
      </c>
      <c r="G53" s="33">
        <v>3</v>
      </c>
      <c r="H53" s="33">
        <v>32</v>
      </c>
      <c r="I53" s="8">
        <v>1</v>
      </c>
      <c r="J53" s="8">
        <v>95</v>
      </c>
      <c r="K53" s="77">
        <v>0.1743119266055046</v>
      </c>
      <c r="L53" s="2"/>
      <c r="M53" s="16"/>
      <c r="N53" s="16"/>
      <c r="O53" s="16"/>
      <c r="P53" s="16"/>
      <c r="V53" s="2"/>
      <c r="Y53" s="2"/>
      <c r="Z53" s="30"/>
      <c r="AA53" s="30"/>
      <c r="AB53" s="30"/>
      <c r="AC53" s="31"/>
      <c r="AD53" s="31"/>
      <c r="AE53" s="31"/>
      <c r="AF53" s="32"/>
      <c r="AG53" s="27"/>
      <c r="AH53" s="27"/>
      <c r="AK53" s="28"/>
      <c r="AL53" s="28"/>
      <c r="AM53" s="28"/>
      <c r="AP53" s="2"/>
    </row>
    <row r="54" spans="1:42">
      <c r="A54" s="113" t="s">
        <v>4</v>
      </c>
      <c r="B54" s="8" t="s">
        <v>42</v>
      </c>
      <c r="C54" s="26" t="s">
        <v>55</v>
      </c>
      <c r="D54" s="26" t="s">
        <v>56</v>
      </c>
      <c r="E54" s="26" t="s">
        <v>57</v>
      </c>
      <c r="F54" s="26" t="s">
        <v>58</v>
      </c>
      <c r="G54" s="26" t="s">
        <v>59</v>
      </c>
      <c r="H54" s="9" t="s">
        <v>60</v>
      </c>
      <c r="I54" s="8" t="s">
        <v>68</v>
      </c>
      <c r="J54" s="8" t="s">
        <v>69</v>
      </c>
      <c r="K54" s="8" t="s">
        <v>70</v>
      </c>
      <c r="L54" s="2"/>
      <c r="M54" s="16"/>
      <c r="N54" s="16"/>
      <c r="O54" s="16"/>
      <c r="P54" s="16"/>
      <c r="V54" s="2"/>
      <c r="Y54" s="2"/>
      <c r="Z54" s="30"/>
      <c r="AA54" s="30"/>
      <c r="AB54" s="30"/>
      <c r="AC54" s="31"/>
      <c r="AD54" s="31"/>
      <c r="AE54" s="31"/>
      <c r="AF54" s="32"/>
      <c r="AG54" s="27"/>
      <c r="AH54" s="27"/>
      <c r="AK54" s="28"/>
      <c r="AL54" s="28"/>
      <c r="AM54" s="28"/>
      <c r="AP54" s="2"/>
    </row>
    <row r="55" spans="1:42">
      <c r="B55" s="29">
        <v>1</v>
      </c>
      <c r="C55" s="10">
        <v>0</v>
      </c>
      <c r="D55" s="10">
        <v>1</v>
      </c>
      <c r="E55" s="10">
        <v>0</v>
      </c>
      <c r="F55" s="10">
        <v>4</v>
      </c>
      <c r="G55" s="10">
        <v>2</v>
      </c>
      <c r="H55" s="10">
        <v>2</v>
      </c>
      <c r="I55" s="8">
        <v>0</v>
      </c>
      <c r="J55" s="8">
        <v>8</v>
      </c>
      <c r="K55" s="77">
        <v>0.13333333333333333</v>
      </c>
      <c r="L55" s="2"/>
      <c r="M55" s="16"/>
      <c r="N55" s="16"/>
      <c r="O55" s="16"/>
      <c r="P55" s="16"/>
      <c r="V55" s="2"/>
      <c r="Y55" s="2"/>
      <c r="Z55" s="30"/>
      <c r="AA55" s="30"/>
      <c r="AB55" s="30"/>
      <c r="AC55" s="31"/>
      <c r="AD55" s="31"/>
      <c r="AE55" s="31"/>
      <c r="AF55" s="32"/>
      <c r="AG55" s="27"/>
      <c r="AH55" s="27"/>
      <c r="AK55" s="28"/>
      <c r="AL55" s="28"/>
      <c r="AM55" s="28"/>
      <c r="AP55" s="2"/>
    </row>
    <row r="56" spans="1:42">
      <c r="B56" s="29">
        <v>2</v>
      </c>
      <c r="C56" s="10">
        <v>0</v>
      </c>
      <c r="D56" s="10">
        <v>2</v>
      </c>
      <c r="E56" s="10">
        <v>3</v>
      </c>
      <c r="F56" s="10">
        <v>2</v>
      </c>
      <c r="G56" s="10">
        <v>1</v>
      </c>
      <c r="H56" s="10">
        <v>1</v>
      </c>
      <c r="I56" s="8">
        <v>0</v>
      </c>
      <c r="J56" s="8">
        <v>9</v>
      </c>
      <c r="K56" s="77">
        <v>0.10975609756097561</v>
      </c>
      <c r="L56" s="2"/>
      <c r="M56" s="16"/>
      <c r="N56" s="16"/>
      <c r="O56" s="16"/>
      <c r="P56" s="16"/>
      <c r="V56" s="2"/>
      <c r="Y56" s="2"/>
      <c r="Z56" s="30"/>
      <c r="AA56" s="30"/>
      <c r="AB56" s="30"/>
      <c r="AC56" s="31"/>
      <c r="AD56" s="31"/>
      <c r="AE56" s="31"/>
      <c r="AF56" s="32"/>
      <c r="AG56" s="27"/>
      <c r="AH56" s="27"/>
      <c r="AK56" s="28"/>
      <c r="AL56" s="28"/>
      <c r="AM56" s="28"/>
      <c r="AP56" s="2"/>
    </row>
    <row r="57" spans="1:42">
      <c r="B57" s="88">
        <v>3</v>
      </c>
      <c r="C57" s="10">
        <v>1</v>
      </c>
      <c r="D57" s="10">
        <v>1</v>
      </c>
      <c r="E57" s="10">
        <v>4</v>
      </c>
      <c r="F57" s="10">
        <v>6</v>
      </c>
      <c r="G57" s="10">
        <v>0</v>
      </c>
      <c r="H57" s="10">
        <v>3</v>
      </c>
      <c r="I57" s="8">
        <v>1</v>
      </c>
      <c r="J57" s="8">
        <v>17</v>
      </c>
      <c r="K57" s="112">
        <v>0.25</v>
      </c>
      <c r="L57" s="2"/>
      <c r="M57" s="16"/>
      <c r="N57" s="16"/>
      <c r="O57" s="16"/>
      <c r="P57" s="16"/>
      <c r="V57" s="2"/>
      <c r="Y57" s="2"/>
      <c r="Z57" s="30"/>
      <c r="AA57" s="30"/>
      <c r="AB57" s="30"/>
      <c r="AC57" s="31"/>
      <c r="AD57" s="31"/>
      <c r="AE57" s="31"/>
      <c r="AF57" s="32"/>
      <c r="AG57" s="27"/>
      <c r="AH57" s="27"/>
      <c r="AK57" s="28"/>
      <c r="AL57" s="28"/>
      <c r="AM57" s="28"/>
      <c r="AP57" s="2"/>
    </row>
    <row r="58" spans="1:42">
      <c r="B58" s="29">
        <v>4</v>
      </c>
      <c r="C58" s="10">
        <v>0</v>
      </c>
      <c r="D58" s="10">
        <v>0</v>
      </c>
      <c r="E58" s="10">
        <v>3</v>
      </c>
      <c r="F58" s="10">
        <v>2</v>
      </c>
      <c r="G58" s="10">
        <v>1</v>
      </c>
      <c r="H58" s="10">
        <v>0</v>
      </c>
      <c r="I58" s="8">
        <v>0</v>
      </c>
      <c r="J58" s="8">
        <v>5</v>
      </c>
      <c r="K58" s="77">
        <v>5.6179775280898875E-2</v>
      </c>
      <c r="L58" s="2"/>
      <c r="M58" s="16"/>
      <c r="N58" s="16"/>
      <c r="O58" s="16"/>
      <c r="P58" s="16"/>
      <c r="V58" s="2"/>
      <c r="Y58" s="2"/>
      <c r="Z58" s="30"/>
      <c r="AA58" s="30"/>
      <c r="AB58" s="30"/>
      <c r="AC58" s="31"/>
      <c r="AD58" s="31"/>
      <c r="AE58" s="31"/>
      <c r="AF58" s="32"/>
      <c r="AG58" s="27"/>
      <c r="AH58" s="27"/>
      <c r="AK58" s="28"/>
      <c r="AL58" s="28"/>
      <c r="AM58" s="28"/>
      <c r="AP58" s="2"/>
    </row>
    <row r="59" spans="1:42">
      <c r="B59" s="29" t="s">
        <v>6</v>
      </c>
      <c r="C59" s="33">
        <v>1</v>
      </c>
      <c r="D59" s="33">
        <v>4</v>
      </c>
      <c r="E59" s="33">
        <v>10</v>
      </c>
      <c r="F59" s="33">
        <v>14</v>
      </c>
      <c r="G59" s="33">
        <v>4</v>
      </c>
      <c r="H59" s="33">
        <v>6</v>
      </c>
      <c r="I59" s="8">
        <v>1</v>
      </c>
      <c r="J59" s="8">
        <v>39</v>
      </c>
      <c r="K59" s="77">
        <v>0.13043478260869565</v>
      </c>
      <c r="L59" s="2"/>
      <c r="M59" s="16"/>
      <c r="N59" s="16"/>
      <c r="O59" s="16"/>
      <c r="P59" s="16"/>
      <c r="V59" s="2"/>
      <c r="Y59" s="2"/>
      <c r="Z59" s="30"/>
      <c r="AA59" s="30"/>
      <c r="AB59" s="30"/>
      <c r="AC59" s="31"/>
      <c r="AD59" s="31"/>
      <c r="AE59" s="31"/>
      <c r="AF59" s="32"/>
      <c r="AG59" s="27"/>
      <c r="AH59" s="27"/>
      <c r="AK59" s="28"/>
      <c r="AL59" s="28"/>
      <c r="AM59" s="28"/>
      <c r="AP59" s="2"/>
    </row>
    <row r="60" spans="1:42">
      <c r="A60" s="79" t="s">
        <v>5</v>
      </c>
      <c r="B60" s="8" t="s">
        <v>42</v>
      </c>
      <c r="C60" s="26" t="s">
        <v>55</v>
      </c>
      <c r="D60" s="26" t="s">
        <v>56</v>
      </c>
      <c r="E60" s="26" t="s">
        <v>57</v>
      </c>
      <c r="F60" s="26" t="s">
        <v>58</v>
      </c>
      <c r="G60" s="26" t="s">
        <v>59</v>
      </c>
      <c r="H60" s="9" t="s">
        <v>60</v>
      </c>
      <c r="I60" s="8" t="s">
        <v>68</v>
      </c>
      <c r="J60" s="8" t="s">
        <v>69</v>
      </c>
      <c r="K60" s="8" t="s">
        <v>70</v>
      </c>
      <c r="L60" s="2"/>
      <c r="M60" s="16"/>
      <c r="N60" s="16"/>
      <c r="O60" s="16"/>
      <c r="P60" s="16"/>
      <c r="V60" s="2"/>
      <c r="Y60" s="2"/>
      <c r="Z60" s="30"/>
      <c r="AA60" s="30"/>
      <c r="AB60" s="30"/>
      <c r="AC60" s="31"/>
      <c r="AD60" s="31"/>
      <c r="AE60" s="31"/>
      <c r="AF60" s="32"/>
      <c r="AG60" s="27"/>
      <c r="AH60" s="27"/>
      <c r="AK60" s="28"/>
      <c r="AL60" s="28"/>
      <c r="AM60" s="28"/>
      <c r="AP60" s="2"/>
    </row>
    <row r="61" spans="1:42">
      <c r="A61" s="66"/>
      <c r="B61" s="88">
        <v>1</v>
      </c>
      <c r="C61" s="10">
        <v>0</v>
      </c>
      <c r="D61" s="10">
        <v>9</v>
      </c>
      <c r="E61" s="10">
        <v>3</v>
      </c>
      <c r="F61" s="10">
        <v>12</v>
      </c>
      <c r="G61" s="10">
        <v>0</v>
      </c>
      <c r="H61" s="90">
        <v>11</v>
      </c>
      <c r="I61" s="91">
        <v>0</v>
      </c>
      <c r="J61" s="111">
        <v>35</v>
      </c>
      <c r="K61" s="112">
        <v>0.35353535353535354</v>
      </c>
      <c r="L61" s="2"/>
      <c r="M61" s="16"/>
      <c r="N61" s="16"/>
      <c r="O61" s="16"/>
      <c r="P61" s="16"/>
      <c r="V61" s="2"/>
      <c r="Y61" s="2"/>
      <c r="Z61" s="30"/>
      <c r="AA61" s="30"/>
      <c r="AB61" s="30"/>
      <c r="AC61" s="31"/>
      <c r="AD61" s="31"/>
      <c r="AE61" s="31"/>
      <c r="AF61" s="32"/>
      <c r="AG61" s="27"/>
      <c r="AH61" s="27"/>
      <c r="AK61" s="28"/>
      <c r="AL61" s="28"/>
      <c r="AM61" s="28"/>
      <c r="AP61" s="2"/>
    </row>
    <row r="62" spans="1:42">
      <c r="A62" s="66"/>
      <c r="B62" s="29">
        <v>2</v>
      </c>
      <c r="C62" s="10">
        <v>1</v>
      </c>
      <c r="D62" s="10">
        <v>1</v>
      </c>
      <c r="E62" s="10">
        <v>5</v>
      </c>
      <c r="F62" s="10">
        <v>2</v>
      </c>
      <c r="G62" s="10">
        <v>0</v>
      </c>
      <c r="H62" s="10">
        <v>1</v>
      </c>
      <c r="I62" s="8">
        <v>0</v>
      </c>
      <c r="J62" s="29">
        <v>14</v>
      </c>
      <c r="K62" s="77">
        <v>0.16666666666666666</v>
      </c>
      <c r="L62" s="2"/>
      <c r="M62" s="16"/>
      <c r="N62" s="16"/>
      <c r="O62" s="16"/>
      <c r="P62" s="16"/>
      <c r="V62" s="2"/>
      <c r="Y62" s="2"/>
      <c r="Z62" s="30"/>
      <c r="AA62" s="30"/>
      <c r="AB62" s="30"/>
      <c r="AC62" s="31"/>
      <c r="AD62" s="31"/>
      <c r="AE62" s="31"/>
      <c r="AF62" s="32"/>
      <c r="AG62" s="27"/>
      <c r="AH62" s="27"/>
      <c r="AK62" s="28"/>
      <c r="AL62" s="28"/>
      <c r="AM62" s="28"/>
      <c r="AP62" s="2"/>
    </row>
    <row r="63" spans="1:42">
      <c r="A63" s="5"/>
      <c r="B63" s="29" t="s">
        <v>6</v>
      </c>
      <c r="C63" s="33">
        <v>1</v>
      </c>
      <c r="D63" s="33">
        <v>10</v>
      </c>
      <c r="E63" s="33">
        <v>8</v>
      </c>
      <c r="F63" s="33">
        <v>14</v>
      </c>
      <c r="G63" s="33">
        <v>0</v>
      </c>
      <c r="H63" s="33">
        <v>12</v>
      </c>
      <c r="I63" s="8">
        <v>0</v>
      </c>
      <c r="J63" s="29">
        <v>49</v>
      </c>
      <c r="K63" s="77">
        <v>0.26775956284153007</v>
      </c>
      <c r="L63" s="2"/>
      <c r="M63" s="16"/>
      <c r="N63" s="16"/>
      <c r="O63" s="16"/>
      <c r="P63" s="16"/>
      <c r="V63" s="2"/>
      <c r="Y63" s="2"/>
      <c r="Z63" s="30"/>
      <c r="AA63" s="30"/>
      <c r="AB63" s="30"/>
      <c r="AC63" s="31"/>
      <c r="AD63" s="31"/>
      <c r="AE63" s="31"/>
      <c r="AF63" s="32"/>
      <c r="AG63" s="27"/>
      <c r="AH63" s="27"/>
      <c r="AK63" s="28"/>
      <c r="AL63" s="28"/>
      <c r="AM63" s="28"/>
      <c r="AP63" s="2"/>
    </row>
    <row r="64" spans="1:42">
      <c r="B64" s="32"/>
      <c r="C64" s="35"/>
      <c r="D64" s="35"/>
      <c r="E64" s="35"/>
      <c r="F64" s="35"/>
      <c r="G64" s="2"/>
      <c r="H64" s="2"/>
      <c r="I64" s="2"/>
      <c r="J64" s="2"/>
      <c r="K64" s="2"/>
      <c r="L64" s="16"/>
      <c r="M64" s="16"/>
      <c r="N64" s="16"/>
      <c r="O64" s="16"/>
      <c r="U64" s="2"/>
      <c r="X64" s="2"/>
      <c r="Y64" s="30"/>
      <c r="Z64" s="30"/>
      <c r="AA64" s="30"/>
      <c r="AB64" s="31"/>
      <c r="AC64" s="31"/>
      <c r="AD64" s="31"/>
      <c r="AE64" s="32"/>
      <c r="AF64" s="27"/>
      <c r="AG64" s="27"/>
      <c r="AJ64" s="28"/>
      <c r="AK64" s="28"/>
      <c r="AL64" s="28"/>
      <c r="AO64" s="2"/>
    </row>
    <row r="65" spans="1:13">
      <c r="A65" s="2" t="s">
        <v>36</v>
      </c>
    </row>
    <row r="67" spans="1:13">
      <c r="A67" s="64" t="s">
        <v>23</v>
      </c>
    </row>
    <row r="68" spans="1:13" s="2" customFormat="1">
      <c r="A68" s="8"/>
      <c r="B68" s="8" t="s">
        <v>20</v>
      </c>
      <c r="C68" s="8" t="s">
        <v>21</v>
      </c>
      <c r="D68" s="8" t="s">
        <v>22</v>
      </c>
    </row>
    <row r="69" spans="1:13">
      <c r="A69" s="65">
        <v>44896</v>
      </c>
      <c r="B69" s="45">
        <v>26</v>
      </c>
      <c r="C69" s="10">
        <v>0</v>
      </c>
      <c r="D69" s="10">
        <f t="shared" ref="D69" si="2">SUM(B69:C69)</f>
        <v>26</v>
      </c>
    </row>
    <row r="70" spans="1:13">
      <c r="A70" s="16"/>
    </row>
    <row r="71" spans="1:13" s="37" customFormat="1" ht="24">
      <c r="A71" s="41" t="s">
        <v>48</v>
      </c>
    </row>
    <row r="72" spans="1:13" s="37" customFormat="1">
      <c r="A72" s="2"/>
      <c r="B72"/>
      <c r="C72"/>
      <c r="D72"/>
      <c r="E72"/>
      <c r="F72"/>
    </row>
    <row r="73" spans="1:13" s="37" customFormat="1">
      <c r="A73" s="84">
        <v>44774</v>
      </c>
      <c r="B73" s="84"/>
      <c r="C73" s="38" t="s">
        <v>44</v>
      </c>
      <c r="D73" s="39" t="s">
        <v>45</v>
      </c>
      <c r="E73" s="39" t="s">
        <v>46</v>
      </c>
      <c r="F73"/>
    </row>
    <row r="74" spans="1:13" s="37" customFormat="1">
      <c r="A74" s="54" t="s">
        <v>43</v>
      </c>
      <c r="B74" s="44"/>
      <c r="C74" s="42">
        <v>7</v>
      </c>
      <c r="D74" s="43">
        <v>1</v>
      </c>
      <c r="E74" s="47">
        <f>D74/C74</f>
        <v>0.14285714285714285</v>
      </c>
      <c r="F74"/>
      <c r="G74" s="40"/>
      <c r="H74" s="40"/>
      <c r="I74" s="40"/>
      <c r="J74" s="40"/>
      <c r="K74" s="40"/>
      <c r="L74" s="40"/>
      <c r="M74" s="40"/>
    </row>
    <row r="75" spans="1:13" s="37" customFormat="1" ht="21" thickBot="1">
      <c r="A75" s="55" t="s">
        <v>50</v>
      </c>
      <c r="B75" s="48"/>
      <c r="C75" s="49">
        <v>38</v>
      </c>
      <c r="D75" s="50">
        <v>9</v>
      </c>
      <c r="E75" s="51">
        <f>D75/C75</f>
        <v>0.23684210526315788</v>
      </c>
      <c r="F75"/>
    </row>
    <row r="76" spans="1:13" s="37" customFormat="1" ht="21" thickBot="1">
      <c r="A76" s="56" t="s">
        <v>49</v>
      </c>
      <c r="B76" s="52"/>
      <c r="C76" s="53">
        <f>SUM(C74:C75)</f>
        <v>45</v>
      </c>
      <c r="D76" s="53">
        <f>SUM(D74:D75)</f>
        <v>10</v>
      </c>
      <c r="E76" s="58">
        <f>D76/C76</f>
        <v>0.22222222222222221</v>
      </c>
      <c r="F76"/>
    </row>
    <row r="77" spans="1:13" s="37" customFormat="1">
      <c r="A77" s="2"/>
      <c r="B77"/>
      <c r="C77"/>
      <c r="D77"/>
      <c r="E77"/>
      <c r="F77"/>
    </row>
    <row r="78" spans="1:13" s="37" customFormat="1">
      <c r="A78" s="84">
        <v>44805</v>
      </c>
      <c r="B78" s="84"/>
      <c r="C78" s="38" t="s">
        <v>44</v>
      </c>
      <c r="D78" s="39" t="s">
        <v>45</v>
      </c>
      <c r="E78" s="39" t="s">
        <v>46</v>
      </c>
      <c r="F78"/>
    </row>
    <row r="79" spans="1:13" s="37" customFormat="1">
      <c r="A79" s="54" t="s">
        <v>43</v>
      </c>
      <c r="B79" s="44"/>
      <c r="C79" s="42">
        <v>11</v>
      </c>
      <c r="D79" s="43">
        <v>0</v>
      </c>
      <c r="E79" s="47">
        <f>D79/C79</f>
        <v>0</v>
      </c>
      <c r="F79"/>
      <c r="G79" s="40"/>
      <c r="H79" s="40"/>
      <c r="I79" s="40"/>
      <c r="J79" s="40"/>
      <c r="K79" s="40"/>
      <c r="L79" s="40"/>
      <c r="M79" s="40"/>
    </row>
    <row r="80" spans="1:13" s="37" customFormat="1" ht="21" thickBot="1">
      <c r="A80" s="55" t="s">
        <v>50</v>
      </c>
      <c r="B80" s="48"/>
      <c r="C80" s="49">
        <v>34</v>
      </c>
      <c r="D80" s="50">
        <v>4</v>
      </c>
      <c r="E80" s="51">
        <f>D80/C80</f>
        <v>0.11764705882352941</v>
      </c>
      <c r="F80" s="59"/>
    </row>
    <row r="81" spans="1:13" s="37" customFormat="1" ht="21" thickBot="1">
      <c r="A81" s="56" t="s">
        <v>49</v>
      </c>
      <c r="B81" s="52"/>
      <c r="C81" s="53">
        <f>SUM(C79:C80)</f>
        <v>45</v>
      </c>
      <c r="D81" s="53">
        <f>SUM(D79:D80)</f>
        <v>4</v>
      </c>
      <c r="E81" s="58">
        <f>D81/C81</f>
        <v>8.8888888888888892E-2</v>
      </c>
      <c r="F81"/>
    </row>
    <row r="82" spans="1:13" s="37" customFormat="1">
      <c r="A82" s="2"/>
      <c r="B82"/>
      <c r="C82"/>
      <c r="D82"/>
      <c r="E82"/>
      <c r="F82"/>
    </row>
    <row r="83" spans="1:13" s="37" customFormat="1">
      <c r="A83" s="84">
        <v>44835</v>
      </c>
      <c r="B83" s="84"/>
      <c r="C83" s="38" t="s">
        <v>44</v>
      </c>
      <c r="D83" s="39" t="s">
        <v>45</v>
      </c>
      <c r="E83" s="39" t="s">
        <v>46</v>
      </c>
      <c r="F83"/>
    </row>
    <row r="84" spans="1:13" s="37" customFormat="1">
      <c r="A84" s="54" t="s">
        <v>43</v>
      </c>
      <c r="B84" s="44"/>
      <c r="C84" s="42">
        <v>38</v>
      </c>
      <c r="D84" s="43">
        <v>1</v>
      </c>
      <c r="E84" s="47">
        <f>D84/C84</f>
        <v>2.6315789473684209E-2</v>
      </c>
      <c r="F84"/>
      <c r="G84" s="40"/>
      <c r="H84" s="40"/>
      <c r="I84" s="40"/>
      <c r="J84" s="40"/>
      <c r="K84" s="40"/>
      <c r="L84" s="40"/>
      <c r="M84" s="40"/>
    </row>
    <row r="85" spans="1:13" s="37" customFormat="1" ht="21" thickBot="1">
      <c r="A85" s="55" t="s">
        <v>50</v>
      </c>
      <c r="B85" s="48"/>
      <c r="C85" s="49">
        <v>43</v>
      </c>
      <c r="D85" s="50">
        <v>5</v>
      </c>
      <c r="E85" s="51">
        <f>D85/C85</f>
        <v>0.11627906976744186</v>
      </c>
      <c r="F85" s="59"/>
    </row>
    <row r="86" spans="1:13" s="37" customFormat="1" ht="21" thickBot="1">
      <c r="A86" s="56" t="s">
        <v>49</v>
      </c>
      <c r="B86" s="52"/>
      <c r="C86" s="53">
        <f>SUM(C84:C85)</f>
        <v>81</v>
      </c>
      <c r="D86" s="53">
        <f>SUM(D84:D85)</f>
        <v>6</v>
      </c>
      <c r="E86" s="58">
        <f>D86/C86</f>
        <v>7.407407407407407E-2</v>
      </c>
      <c r="F86"/>
    </row>
    <row r="87" spans="1:13" s="37" customFormat="1">
      <c r="A87" s="2"/>
      <c r="B87"/>
      <c r="C87"/>
      <c r="D87"/>
      <c r="E87"/>
      <c r="F87"/>
    </row>
    <row r="88" spans="1:13" s="37" customFormat="1">
      <c r="A88" s="84">
        <v>44866</v>
      </c>
      <c r="B88" s="84"/>
      <c r="C88" s="38" t="s">
        <v>44</v>
      </c>
      <c r="D88" s="39" t="s">
        <v>45</v>
      </c>
      <c r="E88" s="39" t="s">
        <v>46</v>
      </c>
      <c r="F88"/>
    </row>
    <row r="89" spans="1:13" s="37" customFormat="1">
      <c r="A89" s="54" t="s">
        <v>43</v>
      </c>
      <c r="B89" s="44"/>
      <c r="C89" s="42">
        <v>54</v>
      </c>
      <c r="D89" s="43">
        <v>9</v>
      </c>
      <c r="E89" s="47">
        <f>D89/C89</f>
        <v>0.16666666666666666</v>
      </c>
      <c r="F89"/>
      <c r="G89" s="40"/>
      <c r="H89" s="40"/>
      <c r="I89" s="40"/>
      <c r="J89" s="40"/>
      <c r="K89" s="40"/>
      <c r="L89" s="40"/>
      <c r="M89" s="40"/>
    </row>
    <row r="90" spans="1:13" s="37" customFormat="1" ht="21" thickBot="1">
      <c r="A90" s="55" t="s">
        <v>50</v>
      </c>
      <c r="B90" s="48"/>
      <c r="C90" s="49">
        <v>192</v>
      </c>
      <c r="D90" s="50">
        <v>28</v>
      </c>
      <c r="E90" s="51">
        <f>D90/C90</f>
        <v>0.14583333333333334</v>
      </c>
      <c r="F90" s="59"/>
    </row>
    <row r="91" spans="1:13" s="37" customFormat="1" ht="21" thickBot="1">
      <c r="A91" s="102" t="s">
        <v>49</v>
      </c>
      <c r="B91" s="103"/>
      <c r="C91" s="104">
        <f>SUM(C89:C90)</f>
        <v>246</v>
      </c>
      <c r="D91" s="104">
        <f>SUM(D89:D90)</f>
        <v>37</v>
      </c>
      <c r="E91" s="105">
        <f>D91/C91</f>
        <v>0.15040650406504066</v>
      </c>
      <c r="F91"/>
    </row>
    <row r="92" spans="1:13" s="37" customFormat="1">
      <c r="A92" s="2"/>
      <c r="B92"/>
      <c r="C92"/>
      <c r="D92"/>
      <c r="E92"/>
      <c r="F92"/>
    </row>
    <row r="93" spans="1:13">
      <c r="G93" s="16"/>
      <c r="H93" s="12"/>
    </row>
    <row r="94" spans="1:13" s="11" customFormat="1" ht="24">
      <c r="A94" s="68" t="s">
        <v>24</v>
      </c>
      <c r="F94" s="11" t="s">
        <v>12</v>
      </c>
      <c r="G94" s="22">
        <f>G6</f>
        <v>44896</v>
      </c>
      <c r="H94" s="23">
        <f>H6</f>
        <v>0.97916666666666663</v>
      </c>
    </row>
    <row r="95" spans="1:13">
      <c r="A95" s="64"/>
      <c r="G95" s="16"/>
      <c r="H95" s="12"/>
    </row>
    <row r="96" spans="1:13">
      <c r="A96" s="82" t="s">
        <v>14</v>
      </c>
      <c r="B96" s="83" t="s">
        <v>25</v>
      </c>
      <c r="C96" s="83"/>
      <c r="D96" s="83"/>
      <c r="E96" s="83" t="s">
        <v>29</v>
      </c>
      <c r="F96" s="83"/>
      <c r="G96" s="83"/>
      <c r="H96" s="8" t="s">
        <v>31</v>
      </c>
      <c r="I96" s="83" t="s">
        <v>37</v>
      </c>
      <c r="K96" s="82" t="s">
        <v>14</v>
      </c>
      <c r="L96" s="3" t="s">
        <v>31</v>
      </c>
      <c r="M96" s="19" t="s">
        <v>38</v>
      </c>
    </row>
    <row r="97" spans="1:13" ht="21">
      <c r="A97" s="82"/>
      <c r="B97" s="13" t="s">
        <v>26</v>
      </c>
      <c r="C97" s="13" t="s">
        <v>27</v>
      </c>
      <c r="D97" s="13" t="s">
        <v>28</v>
      </c>
      <c r="E97" s="1" t="s">
        <v>30</v>
      </c>
      <c r="F97" s="1" t="s">
        <v>34</v>
      </c>
      <c r="G97" s="13" t="s">
        <v>28</v>
      </c>
      <c r="H97" s="14" t="s">
        <v>33</v>
      </c>
      <c r="I97" s="83"/>
      <c r="K97" s="82"/>
      <c r="L97" s="21" t="s">
        <v>32</v>
      </c>
      <c r="M97" s="20" t="s">
        <v>39</v>
      </c>
    </row>
    <row r="98" spans="1:13">
      <c r="A98" s="8" t="s">
        <v>7</v>
      </c>
      <c r="B98" s="29"/>
      <c r="C98" s="29"/>
      <c r="D98" s="29"/>
      <c r="E98" s="29"/>
      <c r="F98" s="29"/>
      <c r="G98" s="29"/>
      <c r="H98" s="29"/>
      <c r="I98" s="10">
        <f>SUM(B98:H98)</f>
        <v>0</v>
      </c>
      <c r="K98" s="8" t="s">
        <v>7</v>
      </c>
      <c r="L98" s="8">
        <v>1</v>
      </c>
      <c r="M98" s="18">
        <v>0</v>
      </c>
    </row>
    <row r="99" spans="1:13">
      <c r="A99" s="8" t="s">
        <v>8</v>
      </c>
      <c r="B99" s="29"/>
      <c r="C99" s="29"/>
      <c r="D99" s="29"/>
      <c r="E99" s="29"/>
      <c r="F99" s="29"/>
      <c r="G99" s="29"/>
      <c r="H99" s="29"/>
      <c r="I99" s="10">
        <f t="shared" ref="I99:I109" si="3">SUM(B99:H99)</f>
        <v>0</v>
      </c>
      <c r="K99" s="8" t="s">
        <v>8</v>
      </c>
      <c r="L99" s="8">
        <v>0</v>
      </c>
      <c r="M99" s="18">
        <v>7</v>
      </c>
    </row>
    <row r="100" spans="1:13">
      <c r="A100" s="8" t="s">
        <v>9</v>
      </c>
      <c r="B100" s="29"/>
      <c r="C100" s="29"/>
      <c r="D100" s="29">
        <v>1</v>
      </c>
      <c r="E100" s="29">
        <v>2</v>
      </c>
      <c r="F100" s="29"/>
      <c r="G100" s="29"/>
      <c r="H100" s="29"/>
      <c r="I100" s="10">
        <f t="shared" si="3"/>
        <v>3</v>
      </c>
      <c r="K100" s="8" t="s">
        <v>9</v>
      </c>
      <c r="L100" s="8">
        <v>0</v>
      </c>
      <c r="M100" s="18">
        <v>11</v>
      </c>
    </row>
    <row r="101" spans="1:13">
      <c r="A101" s="8" t="s">
        <v>10</v>
      </c>
      <c r="B101" s="29"/>
      <c r="C101" s="29"/>
      <c r="D101" s="29">
        <v>1</v>
      </c>
      <c r="E101" s="29">
        <v>2</v>
      </c>
      <c r="F101" s="29"/>
      <c r="G101" s="29"/>
      <c r="H101" s="29"/>
      <c r="I101" s="10">
        <f t="shared" si="3"/>
        <v>3</v>
      </c>
      <c r="K101" s="8" t="s">
        <v>10</v>
      </c>
      <c r="L101" s="8">
        <v>0</v>
      </c>
      <c r="M101" s="18">
        <v>83</v>
      </c>
    </row>
    <row r="102" spans="1:13">
      <c r="A102" s="8" t="s">
        <v>11</v>
      </c>
      <c r="B102" s="29"/>
      <c r="C102" s="29"/>
      <c r="D102" s="29"/>
      <c r="E102" s="29"/>
      <c r="F102" s="29"/>
      <c r="G102" s="29"/>
      <c r="H102" s="29"/>
      <c r="I102" s="10">
        <f t="shared" si="3"/>
        <v>0</v>
      </c>
      <c r="K102" s="8" t="s">
        <v>11</v>
      </c>
      <c r="L102" s="8">
        <v>0</v>
      </c>
      <c r="M102" s="18">
        <v>3</v>
      </c>
    </row>
    <row r="103" spans="1:13">
      <c r="A103" s="8" t="s">
        <v>16</v>
      </c>
      <c r="B103" s="29"/>
      <c r="C103" s="29"/>
      <c r="D103" s="29">
        <v>1</v>
      </c>
      <c r="E103" s="29"/>
      <c r="F103" s="29"/>
      <c r="G103" s="29"/>
      <c r="H103" s="29"/>
      <c r="I103" s="10">
        <f t="shared" si="3"/>
        <v>1</v>
      </c>
      <c r="K103" s="8" t="s">
        <v>16</v>
      </c>
      <c r="L103" s="8">
        <v>1</v>
      </c>
      <c r="M103" s="18">
        <v>0</v>
      </c>
    </row>
    <row r="104" spans="1:13">
      <c r="A104" s="8" t="s">
        <v>17</v>
      </c>
      <c r="B104" s="46"/>
      <c r="C104" s="29"/>
      <c r="D104" s="46"/>
      <c r="E104" s="46"/>
      <c r="F104" s="29"/>
      <c r="G104" s="29"/>
      <c r="H104" s="29"/>
      <c r="I104" s="10">
        <f t="shared" si="3"/>
        <v>0</v>
      </c>
      <c r="K104" s="8" t="s">
        <v>17</v>
      </c>
      <c r="L104" s="8">
        <v>4</v>
      </c>
      <c r="M104" s="18">
        <v>3</v>
      </c>
    </row>
    <row r="105" spans="1:13">
      <c r="A105" s="8" t="s">
        <v>19</v>
      </c>
      <c r="B105" s="29">
        <v>2</v>
      </c>
      <c r="C105" s="46"/>
      <c r="D105" s="29">
        <v>2</v>
      </c>
      <c r="E105" s="29">
        <v>1</v>
      </c>
      <c r="F105" s="29">
        <v>1</v>
      </c>
      <c r="G105" s="29"/>
      <c r="H105" s="29">
        <v>2</v>
      </c>
      <c r="I105" s="45">
        <f t="shared" si="3"/>
        <v>8</v>
      </c>
      <c r="J105" s="6" t="s">
        <v>18</v>
      </c>
      <c r="K105" s="8" t="s">
        <v>19</v>
      </c>
      <c r="L105" s="36">
        <v>10</v>
      </c>
      <c r="M105" s="18">
        <v>7</v>
      </c>
    </row>
    <row r="106" spans="1:13">
      <c r="A106" s="8" t="s">
        <v>47</v>
      </c>
      <c r="B106" s="29">
        <v>1</v>
      </c>
      <c r="C106" s="46"/>
      <c r="D106" s="29"/>
      <c r="E106" s="29"/>
      <c r="F106" s="29"/>
      <c r="G106" s="29"/>
      <c r="H106" s="29"/>
      <c r="I106" s="10">
        <f t="shared" si="3"/>
        <v>1</v>
      </c>
      <c r="J106" s="6"/>
      <c r="K106" s="8" t="s">
        <v>47</v>
      </c>
      <c r="L106" s="8">
        <v>1</v>
      </c>
      <c r="M106" s="18">
        <v>2</v>
      </c>
    </row>
    <row r="107" spans="1:13">
      <c r="A107" s="8" t="s">
        <v>51</v>
      </c>
      <c r="B107" s="29">
        <v>1</v>
      </c>
      <c r="C107" s="46"/>
      <c r="D107" s="29">
        <v>1</v>
      </c>
      <c r="E107" s="29"/>
      <c r="F107" s="29"/>
      <c r="G107" s="29"/>
      <c r="H107" s="29">
        <v>1</v>
      </c>
      <c r="I107" s="10">
        <f t="shared" si="3"/>
        <v>3</v>
      </c>
      <c r="J107" s="6"/>
      <c r="K107" s="8" t="s">
        <v>51</v>
      </c>
      <c r="L107" s="8">
        <v>2</v>
      </c>
      <c r="M107" s="18">
        <v>9</v>
      </c>
    </row>
    <row r="108" spans="1:13" s="95" customFormat="1">
      <c r="A108" s="99" t="s">
        <v>54</v>
      </c>
      <c r="B108" s="106">
        <v>2</v>
      </c>
      <c r="C108" s="107"/>
      <c r="D108" s="106">
        <v>2</v>
      </c>
      <c r="E108" s="106"/>
      <c r="F108" s="106"/>
      <c r="G108" s="106"/>
      <c r="H108" s="106">
        <v>3</v>
      </c>
      <c r="I108" s="94">
        <f t="shared" si="3"/>
        <v>7</v>
      </c>
      <c r="J108" s="108"/>
      <c r="K108" s="99" t="s">
        <v>54</v>
      </c>
      <c r="L108" s="99">
        <v>1</v>
      </c>
      <c r="M108" s="109">
        <v>8</v>
      </c>
    </row>
    <row r="109" spans="1:13">
      <c r="A109" s="99" t="s">
        <v>66</v>
      </c>
      <c r="B109" s="106"/>
      <c r="C109" s="46"/>
      <c r="D109" s="29"/>
      <c r="E109" s="29"/>
      <c r="F109" s="29"/>
      <c r="G109" s="29"/>
      <c r="H109" s="106"/>
      <c r="I109" s="94">
        <f t="shared" si="3"/>
        <v>0</v>
      </c>
      <c r="J109" s="6"/>
      <c r="K109" s="61" t="s">
        <v>66</v>
      </c>
      <c r="L109" s="61">
        <v>1</v>
      </c>
      <c r="M109" s="62">
        <v>0</v>
      </c>
    </row>
    <row r="110" spans="1:13">
      <c r="A110" s="8" t="s">
        <v>6</v>
      </c>
      <c r="B110" s="29">
        <f>SUM(B98:B109)</f>
        <v>6</v>
      </c>
      <c r="C110" s="29">
        <f t="shared" ref="C110:I110" si="4">SUM(C98:C109)</f>
        <v>0</v>
      </c>
      <c r="D110" s="29">
        <f t="shared" si="4"/>
        <v>8</v>
      </c>
      <c r="E110" s="29">
        <f t="shared" si="4"/>
        <v>5</v>
      </c>
      <c r="F110" s="29">
        <f t="shared" si="4"/>
        <v>1</v>
      </c>
      <c r="G110" s="29">
        <f t="shared" si="4"/>
        <v>0</v>
      </c>
      <c r="H110" s="29">
        <f t="shared" si="4"/>
        <v>6</v>
      </c>
      <c r="I110" s="29">
        <f t="shared" si="4"/>
        <v>26</v>
      </c>
      <c r="K110" s="8" t="s">
        <v>6</v>
      </c>
      <c r="L110" s="8">
        <f>SUM(L98:L109)</f>
        <v>21</v>
      </c>
      <c r="M110" s="18">
        <f>SUM(M98:M109)</f>
        <v>133</v>
      </c>
    </row>
    <row r="112" spans="1:13">
      <c r="A112" s="24" t="s">
        <v>52</v>
      </c>
    </row>
    <row r="113" spans="1:4" s="2" customFormat="1">
      <c r="A113" s="8"/>
      <c r="B113" s="8" t="s">
        <v>20</v>
      </c>
      <c r="C113" s="8" t="s">
        <v>21</v>
      </c>
      <c r="D113" s="8" t="s">
        <v>22</v>
      </c>
    </row>
    <row r="114" spans="1:4">
      <c r="A114" s="65">
        <v>44896</v>
      </c>
      <c r="B114" s="10">
        <v>1</v>
      </c>
      <c r="C114" s="10">
        <v>0</v>
      </c>
      <c r="D114" s="10">
        <f t="shared" ref="D114" si="5">SUM(B114:C114)</f>
        <v>1</v>
      </c>
    </row>
    <row r="115" spans="1:4">
      <c r="A115"/>
    </row>
    <row r="116" spans="1:4">
      <c r="A116"/>
    </row>
    <row r="117" spans="1:4">
      <c r="A117"/>
    </row>
    <row r="118" spans="1:4">
      <c r="A118"/>
    </row>
    <row r="119" spans="1:4">
      <c r="A119"/>
    </row>
    <row r="120" spans="1:4">
      <c r="A120"/>
    </row>
    <row r="121" spans="1:4">
      <c r="A121"/>
    </row>
    <row r="122" spans="1:4">
      <c r="A122"/>
    </row>
    <row r="123" spans="1:4">
      <c r="A123"/>
    </row>
    <row r="124" spans="1:4">
      <c r="A124"/>
    </row>
    <row r="125" spans="1:4">
      <c r="A125"/>
    </row>
    <row r="126" spans="1:4">
      <c r="A126"/>
    </row>
    <row r="127" spans="1:4">
      <c r="A127"/>
    </row>
    <row r="128" spans="1:4">
      <c r="A128"/>
    </row>
    <row r="129" spans="1:1">
      <c r="A129"/>
    </row>
    <row r="130" spans="1:1">
      <c r="A130"/>
    </row>
    <row r="131" spans="1:1">
      <c r="A131"/>
    </row>
    <row r="132" spans="1:1">
      <c r="A132"/>
    </row>
    <row r="133" spans="1:1">
      <c r="A133"/>
    </row>
    <row r="134" spans="1:1">
      <c r="A134"/>
    </row>
    <row r="135" spans="1:1">
      <c r="A135"/>
    </row>
    <row r="136" spans="1:1">
      <c r="A136"/>
    </row>
    <row r="137" spans="1:1">
      <c r="A137"/>
    </row>
    <row r="138" spans="1:1">
      <c r="A138"/>
    </row>
  </sheetData>
  <mergeCells count="11">
    <mergeCell ref="A26:B26"/>
    <mergeCell ref="K96:K97"/>
    <mergeCell ref="I96:I97"/>
    <mergeCell ref="A96:A97"/>
    <mergeCell ref="A73:B73"/>
    <mergeCell ref="B96:D96"/>
    <mergeCell ref="E96:G96"/>
    <mergeCell ref="A78:B78"/>
    <mergeCell ref="A83:B83"/>
    <mergeCell ref="A88:B88"/>
    <mergeCell ref="J18:K18"/>
  </mergeCells>
  <phoneticPr fontId="1"/>
  <printOptions horizontalCentered="1" verticalCentered="1"/>
  <pageMargins left="0.25" right="0.25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久保木真</dc:creator>
  <cp:lastModifiedBy>久保木真</cp:lastModifiedBy>
  <cp:lastPrinted>2022-11-14T00:17:33Z</cp:lastPrinted>
  <dcterms:created xsi:type="dcterms:W3CDTF">2022-05-18T06:35:45Z</dcterms:created>
  <dcterms:modified xsi:type="dcterms:W3CDTF">2022-12-01T14:30:05Z</dcterms:modified>
</cp:coreProperties>
</file>