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2E8B5048-2245-2341-AD62-43D4BFE2D504}" xr6:coauthVersionLast="47" xr6:coauthVersionMax="47" xr10:uidLastSave="{00000000-0000-0000-0000-000000000000}"/>
  <bookViews>
    <workbookView xWindow="330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I48" i="1"/>
  <c r="C48" i="1"/>
  <c r="I45" i="1"/>
  <c r="I36" i="1" l="1"/>
  <c r="I28" i="1" l="1"/>
  <c r="M129" i="1"/>
  <c r="C129" i="1"/>
  <c r="D129" i="1"/>
  <c r="E129" i="1"/>
  <c r="F129" i="1"/>
  <c r="G129" i="1"/>
  <c r="H129" i="1"/>
  <c r="B129" i="1"/>
  <c r="I128" i="1"/>
  <c r="L129" i="1"/>
  <c r="D110" i="1"/>
  <c r="C110" i="1"/>
  <c r="E109" i="1"/>
  <c r="E108" i="1"/>
  <c r="E110" i="1" l="1"/>
  <c r="I22" i="1" l="1"/>
  <c r="D23" i="1"/>
  <c r="E23" i="1"/>
  <c r="F23" i="1"/>
  <c r="G23" i="1"/>
  <c r="H23" i="1"/>
  <c r="C23" i="1"/>
  <c r="I21" i="1" l="1"/>
  <c r="I127" i="1" l="1"/>
  <c r="D105" i="1"/>
  <c r="C105" i="1"/>
  <c r="E104" i="1"/>
  <c r="E103" i="1"/>
  <c r="E105" i="1" l="1"/>
  <c r="G113" i="1" l="1"/>
  <c r="I126" i="1" l="1"/>
  <c r="I20" i="1"/>
  <c r="D100" i="1" l="1"/>
  <c r="C100" i="1"/>
  <c r="E99" i="1"/>
  <c r="E98" i="1"/>
  <c r="E100" i="1" l="1"/>
  <c r="H24" i="1" l="1"/>
  <c r="G24" i="1"/>
  <c r="F24" i="1"/>
  <c r="E24" i="1"/>
  <c r="D24" i="1"/>
  <c r="C24" i="1"/>
  <c r="I19" i="1"/>
  <c r="I18" i="1"/>
  <c r="I17" i="1"/>
  <c r="I16" i="1"/>
  <c r="I15" i="1"/>
  <c r="I14" i="1"/>
  <c r="I13" i="1"/>
  <c r="I12" i="1"/>
  <c r="I11" i="1"/>
  <c r="I23" i="1" l="1"/>
  <c r="I24" i="1" s="1"/>
  <c r="C95" i="1" l="1"/>
  <c r="D95" i="1"/>
  <c r="E95" i="1" l="1"/>
  <c r="I125" i="1" l="1"/>
  <c r="E94" i="1" l="1"/>
  <c r="E93" i="1"/>
  <c r="I118" i="1" l="1"/>
  <c r="I119" i="1"/>
  <c r="I120" i="1"/>
  <c r="I121" i="1"/>
  <c r="I122" i="1"/>
  <c r="I123" i="1"/>
  <c r="I124" i="1"/>
  <c r="I117" i="1"/>
  <c r="I129" i="1" l="1"/>
</calcChain>
</file>

<file path=xl/sharedStrings.xml><?xml version="1.0" encoding="utf-8"?>
<sst xmlns="http://schemas.openxmlformats.org/spreadsheetml/2006/main" count="189" uniqueCount="70">
  <si>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</si>
  <si>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</si>
  <si>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</si>
  <si>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</si>
  <si>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</si>
  <si>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</si>
  <si>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</si>
  <si>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</si>
  <si>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</si>
  <si>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</si>
  <si>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</si>
  <si>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</si>
  <si>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</si>
  <si>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</si>
  <si>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</si>
  <si>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</si>
  <si>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</si>
  <si>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</si>
  <si>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</si>
  <si>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</si>
  <si>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</si>
  <si>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</si>
  <si>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</si>
  <si>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</si>
  <si>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</si>
  <si>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</si>
  <si>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</si>
  <si>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</si>
  <si>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</si>
  <si>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</si>
  <si>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</si>
  <si>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</si>
  <si>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</si>
  <si>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</si>
  <si>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</si>
  <si>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</si>
  <si>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</si>
  <si>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</si>
  <si>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</si>
  <si>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0"/>
  </si>
  <si>
    <t>件数</t>
    <rPh sb="0" eb="2">
      <t>ケンスウ</t>
    </rPh>
    <phoneticPr fontId="10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</si>
  <si>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</si>
  <si>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</si>
  <si>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</si>
  <si>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0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</si>
  <si>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0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</si>
  <si>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0"/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</si>
  <si>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</si>
  <si>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</si>
  <si>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</si>
  <si>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</si>
  <si>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</si>
  <si>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</si>
  <si>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</si>
  <si>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</si>
  <si>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</si>
  <si>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</si>
  <si>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</si>
  <si>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12月</t>
  </si>
  <si>
    <t>12月合計</t>
    <rPh sb="2" eb="3">
      <t xml:space="preserve">ガツ </t>
    </rPh>
    <rPh sb="3" eb="5">
      <t xml:space="preserve">ゴウケイ </t>
    </rPh>
    <phoneticPr fontId="1"/>
  </si>
  <si>
    <t>22年12月</t>
    <rPh sb="2" eb="3">
      <t xml:space="preserve">ネン </t>
    </rPh>
    <rPh sb="5" eb="6">
      <t xml:space="preserve">ガツ </t>
    </rPh>
    <phoneticPr fontId="1"/>
  </si>
  <si>
    <t>2022年合計</t>
    <rPh sb="4" eb="5">
      <t xml:space="preserve">ネン </t>
    </rPh>
    <rPh sb="5" eb="7">
      <t xml:space="preserve">ゴウケイ </t>
    </rPh>
    <phoneticPr fontId="1"/>
  </si>
  <si>
    <t>累積陽性率</t>
    <rPh sb="0" eb="5">
      <t xml:space="preserve">ルイセキヨウセイリツ </t>
    </rPh>
    <phoneticPr fontId="1"/>
  </si>
  <si>
    <t>日曜日としては過去最多の報告数</t>
    <rPh sb="0" eb="3">
      <t xml:space="preserve">ニチヨウビトシテハ </t>
    </rPh>
    <rPh sb="7" eb="9">
      <t xml:space="preserve">カコタイタノ </t>
    </rPh>
    <rPh sb="9" eb="11">
      <t xml:space="preserve">サイタノ </t>
    </rPh>
    <rPh sb="12" eb="15">
      <t xml:space="preserve">ホウコクスウ </t>
    </rPh>
    <phoneticPr fontId="1"/>
  </si>
  <si>
    <t>② ウイルスの侵入をブロックできる中和抗体価が上昇するには4週間程度必要です。ワクチン接種を急いで下さい。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コエル ケネンサレマス </t>
    </rPh>
    <phoneticPr fontId="1"/>
  </si>
  <si>
    <t>過去最速のペースで増加</t>
    <rPh sb="0" eb="2">
      <t xml:space="preserve">カコタイタ </t>
    </rPh>
    <rPh sb="2" eb="4">
      <t xml:space="preserve">サイソク </t>
    </rPh>
    <rPh sb="9" eb="11">
      <t xml:space="preserve">ゾウカ </t>
    </rPh>
    <phoneticPr fontId="1"/>
  </si>
  <si>
    <t>12/5のうち1名を含む5名</t>
    <rPh sb="8" eb="9">
      <t xml:space="preserve">メイ </t>
    </rPh>
    <rPh sb="10" eb="11">
      <t xml:space="preserve">フクム </t>
    </rPh>
    <rPh sb="13" eb="14">
      <t xml:space="preserve">メイ </t>
    </rPh>
    <phoneticPr fontId="1"/>
  </si>
  <si>
    <t>課外活動関連クラスター②</t>
    <rPh sb="0" eb="2">
      <t xml:space="preserve">カガイカツドウ </t>
    </rPh>
    <rPh sb="2" eb="6">
      <t xml:space="preserve">ブカツドウカンレン </t>
    </rPh>
    <phoneticPr fontId="1"/>
  </si>
  <si>
    <t>① 先週の岩手県の1週間平均の感染者数は、1460名と減少傾向は認められない。</t>
    <rPh sb="2" eb="4">
      <t xml:space="preserve">センシュウノ </t>
    </rPh>
    <rPh sb="5" eb="8">
      <t xml:space="preserve">イワテケン </t>
    </rPh>
    <rPh sb="10" eb="14">
      <t xml:space="preserve">シュウカンヘイキン </t>
    </rPh>
    <rPh sb="15" eb="19">
      <t xml:space="preserve">カンセンシャスウ </t>
    </rPh>
    <rPh sb="25" eb="26">
      <t xml:space="preserve">メイト </t>
    </rPh>
    <rPh sb="27" eb="29">
      <t xml:space="preserve">ゲンショウ </t>
    </rPh>
    <rPh sb="29" eb="31">
      <t xml:space="preserve">ケイコウハ </t>
    </rPh>
    <rPh sb="32" eb="33">
      <t xml:space="preserve">ミトメラレナイ。 </t>
    </rPh>
    <phoneticPr fontId="1"/>
  </si>
  <si>
    <t>③ インフルエンザの感染者は11名です。より一層の注意を!</t>
    <rPh sb="0" eb="2">
      <t xml:space="preserve">シンニュウヲ チュウワコウタイ アタイ ジョウショウスルニハ シュウカン テイド ヒツヨウデス。 イソイデクダサイ。 </t>
    </rPh>
    <rPh sb="10" eb="13">
      <t xml:space="preserve">カンセンシャ </t>
    </rPh>
    <rPh sb="16" eb="17">
      <t xml:space="preserve">メイデス </t>
    </rPh>
    <rPh sb="25" eb="27">
      <t xml:space="preserve">チュウイヲ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</si>
</sst>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25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8" fontId="9" fillId="0" borderId="6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178" fontId="9" fillId="0" borderId="7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7" fontId="14" fillId="0" borderId="2" xfId="1" applyNumberFormat="1" applyFont="1" applyFill="1" applyBorder="1" applyAlignment="1">
      <alignment horizontal="center" vertical="center"/>
    </xf>
    <xf numFmtId="0" fontId="9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3" fillId="0" borderId="0" xfId="0" applyFont="1">
      <alignment vertical="center"/>
    </xf>
    <xf numFmtId="177" fontId="16" fillId="0" borderId="1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177" fontId="19" fillId="4" borderId="4" xfId="1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77" fontId="19" fillId="4" borderId="3" xfId="1" applyNumberFormat="1" applyFont="1" applyFill="1" applyBorder="1" applyAlignment="1">
      <alignment horizontal="center" vertical="center"/>
    </xf>
    <xf numFmtId="178" fontId="19" fillId="4" borderId="1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78" fontId="19" fillId="4" borderId="1" xfId="0" applyNumberFormat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left" vertical="center"/>
    </xf>
    <xf numFmtId="0" fontId="21" fillId="2" borderId="10" xfId="0" applyFont="1" applyFill="1" applyBorder="1">
      <alignment vertical="center"/>
    </xf>
    <xf numFmtId="178" fontId="7" fillId="2" borderId="10" xfId="0" applyNumberFormat="1" applyFont="1" applyFill="1" applyBorder="1">
      <alignment vertical="center"/>
    </xf>
    <xf numFmtId="177" fontId="22" fillId="2" borderId="11" xfId="1" applyNumberFormat="1" applyFont="1" applyFill="1" applyBorder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177" fontId="19" fillId="4" borderId="1" xfId="1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77" fontId="24" fillId="4" borderId="1" xfId="1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6" fillId="2" borderId="0" xfId="0" applyFont="1" applyFill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1" fillId="0" borderId="1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AP153"/>
  <sheetViews>
    <sheetView tabSelected="1" topLeftCell="A58" zoomScale="130" zoomScaleNormal="130" workbookViewId="0">
      <selection activeCell="J22" sqref="J22:K22"/>
    </sheetView>
  </sheetViews>
  <sheetFormatPr baseColWidth="10" defaultRowHeight="20"/>
  <cols>
    <col min="1" max="1" width="14.140625" style="2" bestFit="1" customWidth="1"/>
    <col min="6" max="6" width="13" bestFit="1" customWidth="1"/>
    <col min="7" max="7" width="14.140625" bestFit="1" customWidth="1"/>
    <col min="11" max="11" width="13.28515625" bestFit="1" customWidth="1"/>
  </cols>
  <sheetData>
    <row r="1" spans="1:9" s="56" customFormat="1">
      <c r="A1" s="23" t="s">
        <v>68</v>
      </c>
    </row>
    <row r="2" spans="1:9" s="67" customFormat="1">
      <c r="A2" s="65"/>
    </row>
    <row r="3" spans="1:9" s="56" customFormat="1">
      <c r="A3" s="65" t="s">
        <v>64</v>
      </c>
    </row>
    <row r="4" spans="1:9" s="56" customFormat="1">
      <c r="A4" s="65"/>
    </row>
    <row r="5" spans="1:9" s="56" customFormat="1">
      <c r="A5" s="65" t="s">
        <v>69</v>
      </c>
    </row>
    <row r="6" spans="1:9" s="56" customFormat="1">
      <c r="A6" s="65"/>
    </row>
    <row r="7" spans="1:9" s="56" customFormat="1">
      <c r="A7" s="23" t="s">
        <v>56</v>
      </c>
    </row>
    <row r="8" spans="1:9" s="56" customFormat="1">
      <c r="A8" s="23"/>
    </row>
    <row r="9" spans="1:9" s="11" customFormat="1" ht="24">
      <c r="A9" s="66" t="s">
        <v>31</v>
      </c>
      <c r="F9" s="11" t="s">
        <v>12</v>
      </c>
      <c r="G9" s="21">
        <v>44909</v>
      </c>
      <c r="H9" s="22">
        <v>0.20833333333333334</v>
      </c>
    </row>
    <row r="10" spans="1:9">
      <c r="A10"/>
      <c r="B10" s="8" t="s">
        <v>14</v>
      </c>
      <c r="C10" s="1" t="s">
        <v>0</v>
      </c>
      <c r="D10" s="8" t="s">
        <v>1</v>
      </c>
      <c r="E10" s="1" t="s">
        <v>2</v>
      </c>
      <c r="F10" s="77" t="s">
        <v>3</v>
      </c>
      <c r="G10" s="8" t="s">
        <v>4</v>
      </c>
      <c r="H10" s="76" t="s">
        <v>5</v>
      </c>
      <c r="I10" s="8" t="s">
        <v>6</v>
      </c>
    </row>
    <row r="11" spans="1:9">
      <c r="A11"/>
      <c r="B11" s="8" t="s">
        <v>7</v>
      </c>
      <c r="C11" s="8">
        <v>1</v>
      </c>
      <c r="D11" s="8">
        <v>0</v>
      </c>
      <c r="E11" s="8">
        <v>0</v>
      </c>
      <c r="F11" s="8">
        <v>2</v>
      </c>
      <c r="G11" s="8">
        <v>0</v>
      </c>
      <c r="H11" s="8">
        <v>0</v>
      </c>
      <c r="I11" s="8">
        <f t="shared" ref="I11:I22" si="0">SUM(C11:H11)</f>
        <v>3</v>
      </c>
    </row>
    <row r="12" spans="1:9">
      <c r="A12"/>
      <c r="B12" s="8" t="s">
        <v>8</v>
      </c>
      <c r="C12" s="8">
        <v>2</v>
      </c>
      <c r="D12" s="8">
        <v>0</v>
      </c>
      <c r="E12" s="8">
        <v>4</v>
      </c>
      <c r="F12" s="8">
        <v>1</v>
      </c>
      <c r="G12" s="8">
        <v>0</v>
      </c>
      <c r="H12" s="8">
        <v>7</v>
      </c>
      <c r="I12" s="8">
        <f t="shared" si="0"/>
        <v>14</v>
      </c>
    </row>
    <row r="13" spans="1:9">
      <c r="A13"/>
      <c r="B13" s="8" t="s">
        <v>9</v>
      </c>
      <c r="C13" s="8">
        <v>0</v>
      </c>
      <c r="D13" s="8">
        <v>2</v>
      </c>
      <c r="E13" s="8">
        <v>3</v>
      </c>
      <c r="F13" s="8">
        <v>8</v>
      </c>
      <c r="G13" s="8">
        <v>5</v>
      </c>
      <c r="H13" s="8">
        <v>2</v>
      </c>
      <c r="I13" s="8">
        <f t="shared" si="0"/>
        <v>20</v>
      </c>
    </row>
    <row r="14" spans="1:9">
      <c r="A14"/>
      <c r="B14" s="8" t="s">
        <v>10</v>
      </c>
      <c r="C14" s="8">
        <v>3</v>
      </c>
      <c r="D14" s="8">
        <v>2</v>
      </c>
      <c r="E14" s="8">
        <v>0</v>
      </c>
      <c r="F14" s="8">
        <v>5</v>
      </c>
      <c r="G14" s="8">
        <v>2</v>
      </c>
      <c r="H14" s="8">
        <v>3</v>
      </c>
      <c r="I14" s="8">
        <f t="shared" si="0"/>
        <v>15</v>
      </c>
    </row>
    <row r="15" spans="1:9">
      <c r="A15"/>
      <c r="B15" s="8" t="s">
        <v>11</v>
      </c>
      <c r="C15" s="8">
        <v>2</v>
      </c>
      <c r="D15" s="8">
        <v>4</v>
      </c>
      <c r="E15" s="8">
        <v>5</v>
      </c>
      <c r="F15" s="8">
        <v>8</v>
      </c>
      <c r="G15" s="8">
        <v>3</v>
      </c>
      <c r="H15" s="8">
        <v>4</v>
      </c>
      <c r="I15" s="8">
        <f t="shared" si="0"/>
        <v>26</v>
      </c>
    </row>
    <row r="16" spans="1:9">
      <c r="A16"/>
      <c r="B16" s="8" t="s">
        <v>16</v>
      </c>
      <c r="C16" s="8">
        <v>0</v>
      </c>
      <c r="D16" s="8">
        <v>1</v>
      </c>
      <c r="E16" s="8">
        <v>2</v>
      </c>
      <c r="F16" s="8">
        <v>5</v>
      </c>
      <c r="G16" s="8">
        <v>1</v>
      </c>
      <c r="H16" s="8">
        <v>1</v>
      </c>
      <c r="I16" s="8">
        <f t="shared" si="0"/>
        <v>10</v>
      </c>
    </row>
    <row r="17" spans="1:14">
      <c r="A17"/>
      <c r="B17" s="8" t="s">
        <v>17</v>
      </c>
      <c r="C17" s="35">
        <v>7</v>
      </c>
      <c r="D17" s="8">
        <v>4</v>
      </c>
      <c r="E17" s="35">
        <v>8</v>
      </c>
      <c r="F17" s="59">
        <v>12</v>
      </c>
      <c r="G17" s="8">
        <v>4</v>
      </c>
      <c r="H17" s="35">
        <v>10</v>
      </c>
      <c r="I17" s="96">
        <f t="shared" si="0"/>
        <v>45</v>
      </c>
    </row>
    <row r="18" spans="1:14">
      <c r="A18"/>
      <c r="B18" s="8" t="s">
        <v>19</v>
      </c>
      <c r="C18" s="8">
        <v>2</v>
      </c>
      <c r="D18" s="35">
        <v>6</v>
      </c>
      <c r="E18" s="8">
        <v>2</v>
      </c>
      <c r="F18" s="96">
        <v>16</v>
      </c>
      <c r="G18" s="7">
        <v>10</v>
      </c>
      <c r="H18" s="8">
        <v>8</v>
      </c>
      <c r="I18" s="8">
        <f t="shared" si="0"/>
        <v>44</v>
      </c>
      <c r="J18" s="6"/>
    </row>
    <row r="19" spans="1:14">
      <c r="A19"/>
      <c r="B19" s="8" t="s">
        <v>43</v>
      </c>
      <c r="C19" s="8">
        <v>4</v>
      </c>
      <c r="D19" s="8">
        <v>1</v>
      </c>
      <c r="E19" s="8">
        <v>0</v>
      </c>
      <c r="F19" s="8">
        <v>4</v>
      </c>
      <c r="G19" s="59">
        <v>4</v>
      </c>
      <c r="H19" s="8">
        <v>2</v>
      </c>
      <c r="I19" s="8">
        <f t="shared" si="0"/>
        <v>15</v>
      </c>
      <c r="J19" s="6"/>
    </row>
    <row r="20" spans="1:14" ht="21" thickBot="1">
      <c r="A20"/>
      <c r="B20" s="8" t="s">
        <v>47</v>
      </c>
      <c r="C20" s="8">
        <v>3</v>
      </c>
      <c r="D20" s="8">
        <v>3</v>
      </c>
      <c r="E20" s="8">
        <v>2</v>
      </c>
      <c r="F20" s="8">
        <v>3</v>
      </c>
      <c r="G20" s="8">
        <v>4</v>
      </c>
      <c r="H20" s="8">
        <v>0</v>
      </c>
      <c r="I20" s="3">
        <f t="shared" si="0"/>
        <v>15</v>
      </c>
      <c r="J20" s="6"/>
    </row>
    <row r="21" spans="1:14" ht="21" thickBot="1">
      <c r="A21"/>
      <c r="B21" s="84" t="s">
        <v>49</v>
      </c>
      <c r="C21" s="73">
        <v>14</v>
      </c>
      <c r="D21" s="73">
        <v>7</v>
      </c>
      <c r="E21" s="73">
        <v>12</v>
      </c>
      <c r="F21" s="73">
        <v>31</v>
      </c>
      <c r="G21" s="3">
        <v>5</v>
      </c>
      <c r="H21" s="73">
        <v>12</v>
      </c>
      <c r="I21" s="85">
        <f t="shared" si="0"/>
        <v>81</v>
      </c>
      <c r="J21" s="111" t="s">
        <v>57</v>
      </c>
      <c r="K21" s="112"/>
    </row>
    <row r="22" spans="1:14" ht="21" thickBot="1">
      <c r="A22"/>
      <c r="B22" s="3" t="s">
        <v>58</v>
      </c>
      <c r="C22" s="59">
        <v>3</v>
      </c>
      <c r="D22" s="59">
        <v>3</v>
      </c>
      <c r="E22" s="8">
        <v>6</v>
      </c>
      <c r="F22" s="35">
        <v>18</v>
      </c>
      <c r="G22" s="8">
        <v>5</v>
      </c>
      <c r="H22" s="59">
        <v>7</v>
      </c>
      <c r="I22" s="97">
        <f t="shared" si="0"/>
        <v>42</v>
      </c>
      <c r="J22" s="117" t="s">
        <v>65</v>
      </c>
      <c r="K22" s="118"/>
    </row>
    <row r="23" spans="1:14">
      <c r="A23"/>
      <c r="B23" s="8" t="s">
        <v>6</v>
      </c>
      <c r="C23" s="8">
        <f>SUM(C11:C22)</f>
        <v>41</v>
      </c>
      <c r="D23" s="8">
        <f t="shared" ref="D23:I23" si="1">SUM(D11:D22)</f>
        <v>33</v>
      </c>
      <c r="E23" s="8">
        <f t="shared" si="1"/>
        <v>44</v>
      </c>
      <c r="F23" s="8">
        <f t="shared" si="1"/>
        <v>113</v>
      </c>
      <c r="G23" s="8">
        <f t="shared" si="1"/>
        <v>43</v>
      </c>
      <c r="H23" s="8">
        <f t="shared" si="1"/>
        <v>56</v>
      </c>
      <c r="I23" s="8">
        <f t="shared" si="1"/>
        <v>330</v>
      </c>
    </row>
    <row r="24" spans="1:14">
      <c r="A24"/>
      <c r="B24" s="5" t="s">
        <v>15</v>
      </c>
      <c r="C24" s="4">
        <f>C23/247</f>
        <v>0.16599190283400811</v>
      </c>
      <c r="D24" s="4">
        <f>D23/303</f>
        <v>0.10891089108910891</v>
      </c>
      <c r="E24" s="4">
        <f>E23/324</f>
        <v>0.13580246913580246</v>
      </c>
      <c r="F24" s="78">
        <f>F23/545</f>
        <v>0.20733944954128442</v>
      </c>
      <c r="G24" s="4">
        <f>G23/300</f>
        <v>0.14333333333333334</v>
      </c>
      <c r="H24" s="75">
        <f>H23/183</f>
        <v>0.30601092896174864</v>
      </c>
      <c r="I24" s="4">
        <f>I23/1902</f>
        <v>0.17350157728706625</v>
      </c>
    </row>
    <row r="26" spans="1:14">
      <c r="A26" s="62" t="s">
        <v>36</v>
      </c>
    </row>
    <row r="27" spans="1:14">
      <c r="A27" s="8" t="s">
        <v>48</v>
      </c>
      <c r="B27" s="8" t="s">
        <v>13</v>
      </c>
      <c r="C27" s="1" t="s">
        <v>0</v>
      </c>
      <c r="D27" s="8" t="s">
        <v>1</v>
      </c>
      <c r="E27" s="1" t="s">
        <v>2</v>
      </c>
      <c r="F27" s="77" t="s">
        <v>3</v>
      </c>
      <c r="G27" s="8" t="s">
        <v>4</v>
      </c>
      <c r="H27" s="16" t="s">
        <v>5</v>
      </c>
      <c r="I27" s="8" t="s">
        <v>6</v>
      </c>
    </row>
    <row r="28" spans="1:14" ht="24">
      <c r="A28" s="63">
        <v>44896</v>
      </c>
      <c r="B28" s="83">
        <v>44896</v>
      </c>
      <c r="C28" s="8"/>
      <c r="D28" s="8">
        <v>2</v>
      </c>
      <c r="E28" s="8"/>
      <c r="F28" s="8">
        <v>1</v>
      </c>
      <c r="G28" s="8">
        <v>1</v>
      </c>
      <c r="H28" s="8"/>
      <c r="I28" s="8">
        <f>SUM(C28:H28)</f>
        <v>4</v>
      </c>
      <c r="J28" s="71"/>
      <c r="K28" s="71"/>
      <c r="L28" s="71"/>
      <c r="M28" s="62"/>
      <c r="N28" s="62"/>
    </row>
    <row r="29" spans="1:14" ht="24">
      <c r="A29" s="113">
        <v>44897</v>
      </c>
      <c r="B29" s="83">
        <v>44896</v>
      </c>
      <c r="C29" s="8"/>
      <c r="D29" s="8"/>
      <c r="E29" s="8"/>
      <c r="F29" s="8"/>
      <c r="G29" s="8">
        <v>1</v>
      </c>
      <c r="H29" s="8"/>
      <c r="I29" s="105">
        <v>2</v>
      </c>
      <c r="J29" s="71"/>
      <c r="K29" s="71"/>
      <c r="L29" s="71"/>
      <c r="M29" s="62"/>
      <c r="N29" s="62"/>
    </row>
    <row r="30" spans="1:14" ht="24">
      <c r="A30" s="114"/>
      <c r="B30" s="83">
        <v>44897</v>
      </c>
      <c r="C30" s="8"/>
      <c r="D30" s="8"/>
      <c r="E30" s="8"/>
      <c r="F30" s="8"/>
      <c r="G30" s="8"/>
      <c r="H30" s="8">
        <v>1</v>
      </c>
      <c r="I30" s="106"/>
      <c r="J30" s="71"/>
      <c r="K30" s="71"/>
      <c r="L30" s="71"/>
      <c r="M30" s="62"/>
      <c r="N30" s="62"/>
    </row>
    <row r="31" spans="1:14" ht="24">
      <c r="A31" s="103">
        <v>44898</v>
      </c>
      <c r="B31" s="83">
        <v>44897</v>
      </c>
      <c r="C31" s="8"/>
      <c r="D31" s="8"/>
      <c r="E31" s="8"/>
      <c r="F31" s="8">
        <v>1</v>
      </c>
      <c r="G31" s="8">
        <v>1</v>
      </c>
      <c r="H31" s="8"/>
      <c r="I31" s="105">
        <v>3</v>
      </c>
      <c r="J31" s="71"/>
      <c r="K31" s="71"/>
      <c r="L31" s="71"/>
      <c r="M31" s="62"/>
      <c r="N31" s="62"/>
    </row>
    <row r="32" spans="1:14" ht="24">
      <c r="A32" s="104"/>
      <c r="B32" s="83">
        <v>44898</v>
      </c>
      <c r="C32" s="8"/>
      <c r="D32" s="8"/>
      <c r="E32" s="8"/>
      <c r="F32" s="8">
        <v>1</v>
      </c>
      <c r="G32" s="8"/>
      <c r="H32" s="8"/>
      <c r="I32" s="106"/>
      <c r="J32" s="71"/>
      <c r="K32" s="71"/>
      <c r="L32" s="71"/>
      <c r="M32" s="62"/>
      <c r="N32" s="62"/>
    </row>
    <row r="33" spans="1:14" ht="24">
      <c r="A33" s="103">
        <v>44899</v>
      </c>
      <c r="B33" s="83">
        <v>44897</v>
      </c>
      <c r="C33" s="8"/>
      <c r="D33" s="8"/>
      <c r="E33" s="8"/>
      <c r="F33" s="8"/>
      <c r="G33" s="8"/>
      <c r="H33" s="8">
        <v>1</v>
      </c>
      <c r="I33" s="105">
        <v>6</v>
      </c>
      <c r="J33" s="71"/>
      <c r="K33" s="71"/>
      <c r="L33" s="71"/>
      <c r="M33" s="62"/>
      <c r="N33" s="62"/>
    </row>
    <row r="34" spans="1:14" ht="24">
      <c r="A34" s="115"/>
      <c r="B34" s="83">
        <v>44898</v>
      </c>
      <c r="C34" s="8"/>
      <c r="D34" s="8"/>
      <c r="E34" s="8">
        <v>1</v>
      </c>
      <c r="F34" s="8"/>
      <c r="G34" s="8">
        <v>1</v>
      </c>
      <c r="H34" s="8"/>
      <c r="I34" s="116"/>
      <c r="J34" s="93" t="s">
        <v>63</v>
      </c>
      <c r="K34" s="71"/>
      <c r="L34" s="71"/>
      <c r="M34" s="62"/>
      <c r="N34" s="62"/>
    </row>
    <row r="35" spans="1:14" ht="24">
      <c r="A35" s="104"/>
      <c r="B35" s="83">
        <v>44899</v>
      </c>
      <c r="C35" s="8"/>
      <c r="D35" s="8"/>
      <c r="E35" s="8">
        <v>1</v>
      </c>
      <c r="F35" s="8">
        <v>1</v>
      </c>
      <c r="G35" s="8"/>
      <c r="H35" s="8">
        <v>1</v>
      </c>
      <c r="I35" s="106"/>
      <c r="J35" s="71"/>
      <c r="K35" s="71"/>
      <c r="L35" s="71"/>
      <c r="M35" s="62"/>
      <c r="N35" s="62"/>
    </row>
    <row r="36" spans="1:14" ht="24">
      <c r="A36" s="63">
        <v>44900</v>
      </c>
      <c r="B36" s="83">
        <v>44900</v>
      </c>
      <c r="C36" s="8"/>
      <c r="D36" s="8"/>
      <c r="E36" s="8">
        <v>2</v>
      </c>
      <c r="F36" s="8"/>
      <c r="G36" s="8"/>
      <c r="H36" s="8"/>
      <c r="I36" s="8">
        <f>SUM(C36:H36)</f>
        <v>2</v>
      </c>
      <c r="J36" s="71"/>
      <c r="K36" s="71"/>
      <c r="L36" s="71"/>
      <c r="M36" s="62"/>
      <c r="N36" s="62"/>
    </row>
    <row r="37" spans="1:14" ht="24">
      <c r="A37" s="103">
        <v>44901</v>
      </c>
      <c r="B37" s="83">
        <v>44900</v>
      </c>
      <c r="C37" s="8"/>
      <c r="D37" s="8"/>
      <c r="E37" s="8"/>
      <c r="F37" s="82">
        <v>2</v>
      </c>
      <c r="G37" s="8"/>
      <c r="H37" s="8"/>
      <c r="I37" s="105">
        <v>5</v>
      </c>
      <c r="J37" s="71"/>
      <c r="K37" s="71"/>
      <c r="L37" s="71"/>
      <c r="M37" s="62"/>
      <c r="N37" s="62"/>
    </row>
    <row r="38" spans="1:14" ht="24">
      <c r="A38" s="104"/>
      <c r="B38" s="83">
        <v>44901</v>
      </c>
      <c r="C38" s="8"/>
      <c r="D38" s="82">
        <v>1</v>
      </c>
      <c r="E38" s="8"/>
      <c r="F38" s="82">
        <v>1</v>
      </c>
      <c r="G38" s="8"/>
      <c r="H38" s="8">
        <v>1</v>
      </c>
      <c r="I38" s="106"/>
      <c r="J38" s="71"/>
      <c r="K38" s="71"/>
      <c r="L38" s="71"/>
      <c r="M38" s="62"/>
      <c r="N38" s="62"/>
    </row>
    <row r="39" spans="1:14" ht="24">
      <c r="A39" s="103">
        <v>44902</v>
      </c>
      <c r="B39" s="83">
        <v>44901</v>
      </c>
      <c r="C39" s="82">
        <v>1</v>
      </c>
      <c r="D39" s="8"/>
      <c r="E39" s="8"/>
      <c r="F39" s="8"/>
      <c r="G39" s="8"/>
      <c r="H39" s="8"/>
      <c r="I39" s="105">
        <v>4</v>
      </c>
      <c r="J39" s="71"/>
      <c r="K39" s="71"/>
      <c r="L39" s="71"/>
      <c r="M39" s="62"/>
      <c r="N39" s="62"/>
    </row>
    <row r="40" spans="1:14" ht="24">
      <c r="A40" s="104"/>
      <c r="B40" s="83">
        <v>44902</v>
      </c>
      <c r="C40" s="8">
        <v>1</v>
      </c>
      <c r="D40" s="8"/>
      <c r="E40" s="8"/>
      <c r="F40" s="8">
        <v>2</v>
      </c>
      <c r="G40" s="8"/>
      <c r="H40" s="8"/>
      <c r="I40" s="106"/>
      <c r="J40" s="71"/>
      <c r="K40" s="71"/>
      <c r="L40" s="71"/>
      <c r="M40" s="62"/>
      <c r="N40" s="62"/>
    </row>
    <row r="41" spans="1:14" ht="24">
      <c r="A41" s="103">
        <v>44903</v>
      </c>
      <c r="B41" s="83">
        <v>44902</v>
      </c>
      <c r="C41" s="8">
        <v>1</v>
      </c>
      <c r="D41" s="8"/>
      <c r="E41" s="8"/>
      <c r="F41" s="8"/>
      <c r="G41" s="8"/>
      <c r="H41" s="8"/>
      <c r="I41" s="105">
        <v>3</v>
      </c>
      <c r="J41" s="71"/>
      <c r="K41" s="71"/>
      <c r="L41" s="71"/>
      <c r="M41" s="62"/>
      <c r="N41" s="62"/>
    </row>
    <row r="42" spans="1:14" ht="24">
      <c r="A42" s="104"/>
      <c r="B42" s="83">
        <v>44903</v>
      </c>
      <c r="C42" s="8"/>
      <c r="D42" s="8"/>
      <c r="E42" s="8"/>
      <c r="F42" s="8">
        <v>1</v>
      </c>
      <c r="G42" s="82">
        <v>1</v>
      </c>
      <c r="H42" s="8"/>
      <c r="I42" s="106"/>
      <c r="J42" s="71"/>
      <c r="K42" s="71"/>
      <c r="L42" s="71"/>
      <c r="M42" s="62"/>
      <c r="N42" s="62"/>
    </row>
    <row r="43" spans="1:14" ht="24">
      <c r="A43" s="103">
        <v>44904</v>
      </c>
      <c r="B43" s="83">
        <v>44903</v>
      </c>
      <c r="C43" s="8"/>
      <c r="D43" s="8"/>
      <c r="E43" s="8">
        <v>1</v>
      </c>
      <c r="F43" s="8">
        <v>1</v>
      </c>
      <c r="G43" s="8"/>
      <c r="H43" s="8"/>
      <c r="I43" s="105">
        <v>4</v>
      </c>
      <c r="J43" s="71"/>
      <c r="K43" s="71"/>
      <c r="L43" s="71"/>
      <c r="M43" s="62"/>
      <c r="N43" s="62"/>
    </row>
    <row r="44" spans="1:14" ht="24">
      <c r="A44" s="104"/>
      <c r="B44" s="83">
        <v>44904</v>
      </c>
      <c r="C44" s="8"/>
      <c r="D44" s="8"/>
      <c r="E44" s="8"/>
      <c r="F44" s="8">
        <v>2</v>
      </c>
      <c r="G44" s="8"/>
      <c r="H44" s="8"/>
      <c r="I44" s="106"/>
      <c r="J44" s="71"/>
      <c r="K44" s="71"/>
      <c r="L44" s="71"/>
      <c r="M44" s="62"/>
      <c r="N44" s="62"/>
    </row>
    <row r="45" spans="1:14" ht="24">
      <c r="A45" s="95">
        <v>44907</v>
      </c>
      <c r="B45" s="83">
        <v>44907</v>
      </c>
      <c r="C45" s="8"/>
      <c r="D45" s="8"/>
      <c r="E45" s="8">
        <v>1</v>
      </c>
      <c r="F45" s="8">
        <v>1</v>
      </c>
      <c r="G45" s="8"/>
      <c r="H45" s="8">
        <v>3</v>
      </c>
      <c r="I45" s="8">
        <f>SUM(C45:H45)</f>
        <v>5</v>
      </c>
      <c r="J45" s="71"/>
      <c r="K45" s="71"/>
      <c r="L45" s="71"/>
      <c r="M45" s="62"/>
      <c r="N45" s="62"/>
    </row>
    <row r="46" spans="1:14" ht="24">
      <c r="A46" s="103">
        <v>44908</v>
      </c>
      <c r="B46" s="83">
        <v>44907</v>
      </c>
      <c r="C46" s="8"/>
      <c r="D46" s="8"/>
      <c r="E46" s="8"/>
      <c r="F46" s="8">
        <v>1</v>
      </c>
      <c r="G46" s="8"/>
      <c r="H46" s="8"/>
      <c r="I46" s="105">
        <v>4</v>
      </c>
      <c r="J46" s="71"/>
      <c r="K46" s="71"/>
      <c r="L46" s="71"/>
      <c r="M46" s="62"/>
      <c r="N46" s="62"/>
    </row>
    <row r="47" spans="1:14" ht="24">
      <c r="A47" s="104"/>
      <c r="B47" s="83">
        <v>44908</v>
      </c>
      <c r="C47" s="8"/>
      <c r="D47" s="8"/>
      <c r="E47" s="8"/>
      <c r="F47" s="8">
        <v>3</v>
      </c>
      <c r="G47" s="8"/>
      <c r="H47" s="8"/>
      <c r="I47" s="106"/>
      <c r="J47" s="71"/>
      <c r="K47" s="71"/>
      <c r="L47" s="71"/>
      <c r="M47" s="62"/>
      <c r="N47" s="62"/>
    </row>
    <row r="48" spans="1:14" ht="24">
      <c r="A48" s="107" t="s">
        <v>59</v>
      </c>
      <c r="B48" s="107"/>
      <c r="C48" s="8">
        <f>SUM(C28:C47)</f>
        <v>3</v>
      </c>
      <c r="D48" s="8">
        <f t="shared" ref="D48:I48" si="2">SUM(D28:D47)</f>
        <v>3</v>
      </c>
      <c r="E48" s="8">
        <f t="shared" si="2"/>
        <v>6</v>
      </c>
      <c r="F48" s="8">
        <f t="shared" si="2"/>
        <v>18</v>
      </c>
      <c r="G48" s="8">
        <f t="shared" si="2"/>
        <v>5</v>
      </c>
      <c r="H48" s="8">
        <f t="shared" si="2"/>
        <v>7</v>
      </c>
      <c r="I48" s="8">
        <f t="shared" si="2"/>
        <v>42</v>
      </c>
      <c r="J48" s="69"/>
      <c r="K48" s="68"/>
    </row>
    <row r="49" spans="1:42" ht="24">
      <c r="A49" s="72"/>
      <c r="B49" s="70"/>
      <c r="C49" s="99" t="s">
        <v>67</v>
      </c>
      <c r="D49" s="100"/>
      <c r="E49" s="99" t="s">
        <v>66</v>
      </c>
      <c r="F49" s="98"/>
      <c r="G49" s="2"/>
      <c r="H49" s="2"/>
      <c r="I49" s="2"/>
      <c r="J49" s="69"/>
      <c r="K49" s="68"/>
    </row>
    <row r="51" spans="1:42">
      <c r="A51" s="23" t="s">
        <v>37</v>
      </c>
    </row>
    <row r="52" spans="1:42">
      <c r="A52" s="80" t="s">
        <v>0</v>
      </c>
      <c r="B52" s="8" t="s">
        <v>38</v>
      </c>
      <c r="C52" s="25" t="s">
        <v>50</v>
      </c>
      <c r="D52" s="25" t="s">
        <v>51</v>
      </c>
      <c r="E52" s="25" t="s">
        <v>52</v>
      </c>
      <c r="F52" s="25" t="s">
        <v>53</v>
      </c>
      <c r="G52" s="25" t="s">
        <v>54</v>
      </c>
      <c r="H52" s="9" t="s">
        <v>55</v>
      </c>
      <c r="I52" s="9" t="s">
        <v>60</v>
      </c>
      <c r="J52" s="8" t="s">
        <v>61</v>
      </c>
      <c r="K52" s="8" t="s">
        <v>62</v>
      </c>
      <c r="V52" s="2"/>
      <c r="AC52" s="2"/>
      <c r="AD52" s="2"/>
      <c r="AE52" s="2"/>
      <c r="AF52" s="26"/>
      <c r="AK52" s="27"/>
      <c r="AL52" s="27"/>
      <c r="AP52" s="2"/>
    </row>
    <row r="53" spans="1:42">
      <c r="B53" s="28">
        <v>1</v>
      </c>
      <c r="C53" s="10">
        <v>0</v>
      </c>
      <c r="D53" s="10">
        <v>1</v>
      </c>
      <c r="E53" s="10">
        <v>0</v>
      </c>
      <c r="F53" s="10">
        <v>4</v>
      </c>
      <c r="G53" s="10">
        <v>1</v>
      </c>
      <c r="H53" s="10">
        <v>3</v>
      </c>
      <c r="I53" s="8">
        <v>1</v>
      </c>
      <c r="J53" s="8">
        <v>9</v>
      </c>
      <c r="K53" s="74">
        <v>0.15254237288135594</v>
      </c>
      <c r="V53" s="2"/>
      <c r="AC53" s="2"/>
      <c r="AD53" s="2"/>
      <c r="AE53" s="2"/>
      <c r="AF53" s="26"/>
      <c r="AK53" s="27"/>
      <c r="AL53" s="27"/>
      <c r="AP53" s="2"/>
    </row>
    <row r="54" spans="1:42">
      <c r="B54" s="79">
        <v>2</v>
      </c>
      <c r="C54" s="10">
        <v>0</v>
      </c>
      <c r="D54" s="10">
        <v>2</v>
      </c>
      <c r="E54" s="10">
        <v>0</v>
      </c>
      <c r="F54" s="10">
        <v>7</v>
      </c>
      <c r="G54" s="10">
        <v>0</v>
      </c>
      <c r="H54" s="10">
        <v>5</v>
      </c>
      <c r="I54" s="8">
        <v>1</v>
      </c>
      <c r="J54" s="8">
        <v>12</v>
      </c>
      <c r="K54" s="91">
        <v>0.22641509433962265</v>
      </c>
      <c r="L54" s="2"/>
      <c r="M54" s="15"/>
      <c r="N54" s="15"/>
      <c r="O54" s="15"/>
      <c r="P54" s="15"/>
      <c r="V54" s="2"/>
      <c r="Y54" s="2"/>
      <c r="Z54" s="29"/>
      <c r="AA54" s="29"/>
      <c r="AB54" s="29"/>
      <c r="AC54" s="30"/>
      <c r="AD54" s="30"/>
      <c r="AE54" s="30"/>
      <c r="AF54" s="31"/>
      <c r="AG54" s="26"/>
      <c r="AH54" s="26"/>
      <c r="AK54" s="27"/>
      <c r="AL54" s="27"/>
      <c r="AM54" s="27"/>
      <c r="AP54" s="2"/>
    </row>
    <row r="55" spans="1:42">
      <c r="B55" s="28">
        <v>3</v>
      </c>
      <c r="C55" s="10">
        <v>0</v>
      </c>
      <c r="D55" s="10">
        <v>2</v>
      </c>
      <c r="E55" s="10">
        <v>2</v>
      </c>
      <c r="F55" s="10">
        <v>7</v>
      </c>
      <c r="G55" s="10">
        <v>0</v>
      </c>
      <c r="H55" s="10">
        <v>5</v>
      </c>
      <c r="I55" s="8">
        <v>1</v>
      </c>
      <c r="J55" s="8">
        <v>12</v>
      </c>
      <c r="K55" s="74">
        <v>0.16901408450704225</v>
      </c>
      <c r="L55" s="2"/>
      <c r="M55" s="15"/>
      <c r="N55" s="15"/>
      <c r="O55" s="15"/>
      <c r="P55" s="15"/>
      <c r="V55" s="2"/>
      <c r="Y55" s="2"/>
      <c r="Z55" s="29"/>
      <c r="AA55" s="29"/>
      <c r="AB55" s="29"/>
      <c r="AC55" s="30"/>
      <c r="AD55" s="30"/>
      <c r="AE55" s="30"/>
      <c r="AF55" s="31"/>
      <c r="AG55" s="26"/>
      <c r="AH55" s="26"/>
      <c r="AK55" s="27"/>
      <c r="AL55" s="27"/>
      <c r="AM55" s="27"/>
      <c r="AP55" s="2"/>
    </row>
    <row r="56" spans="1:42">
      <c r="B56" s="28">
        <v>4</v>
      </c>
      <c r="C56" s="10">
        <v>0</v>
      </c>
      <c r="D56" s="10">
        <v>2</v>
      </c>
      <c r="E56" s="10">
        <v>0</v>
      </c>
      <c r="F56" s="10">
        <v>6</v>
      </c>
      <c r="G56" s="10">
        <v>2</v>
      </c>
      <c r="H56" s="10">
        <v>4</v>
      </c>
      <c r="I56" s="8">
        <v>1</v>
      </c>
      <c r="J56" s="8">
        <v>8</v>
      </c>
      <c r="K56" s="74">
        <v>0.125</v>
      </c>
      <c r="L56" s="2"/>
      <c r="M56" s="15"/>
      <c r="N56" s="15"/>
      <c r="O56" s="15"/>
      <c r="P56" s="15"/>
      <c r="V56" s="2"/>
      <c r="Y56" s="2"/>
      <c r="Z56" s="29"/>
      <c r="AA56" s="29"/>
      <c r="AB56" s="29"/>
      <c r="AC56" s="30"/>
      <c r="AD56" s="30"/>
      <c r="AE56" s="30"/>
      <c r="AF56" s="31"/>
      <c r="AG56" s="26"/>
      <c r="AH56" s="26"/>
      <c r="AK56" s="27"/>
      <c r="AL56" s="27"/>
      <c r="AM56" s="27"/>
      <c r="AP56" s="2"/>
    </row>
    <row r="57" spans="1:42">
      <c r="B57" s="28" t="s">
        <v>6</v>
      </c>
      <c r="C57" s="32">
        <v>0</v>
      </c>
      <c r="D57" s="32">
        <v>7</v>
      </c>
      <c r="E57" s="32">
        <v>2</v>
      </c>
      <c r="F57" s="32">
        <v>24</v>
      </c>
      <c r="G57" s="32">
        <v>3</v>
      </c>
      <c r="H57" s="32">
        <v>17</v>
      </c>
      <c r="I57" s="8">
        <v>3</v>
      </c>
      <c r="J57" s="8">
        <v>41</v>
      </c>
      <c r="K57" s="74">
        <v>0.16599190283400811</v>
      </c>
      <c r="L57" s="2"/>
      <c r="M57" s="15"/>
      <c r="N57" s="15"/>
      <c r="O57" s="15"/>
      <c r="P57" s="15"/>
      <c r="V57" s="2"/>
      <c r="Y57" s="2"/>
      <c r="Z57" s="29"/>
      <c r="AA57" s="29"/>
      <c r="AB57" s="29"/>
      <c r="AC57" s="30"/>
      <c r="AD57" s="30"/>
      <c r="AE57" s="30"/>
      <c r="AF57" s="31"/>
      <c r="AG57" s="26"/>
      <c r="AH57" s="26"/>
      <c r="AK57" s="27"/>
      <c r="AL57" s="27"/>
      <c r="AM57" s="27"/>
      <c r="AP57" s="2"/>
    </row>
    <row r="58" spans="1:42">
      <c r="A58" s="92" t="s">
        <v>1</v>
      </c>
      <c r="B58" s="8" t="s">
        <v>38</v>
      </c>
      <c r="C58" s="25" t="s">
        <v>50</v>
      </c>
      <c r="D58" s="25" t="s">
        <v>51</v>
      </c>
      <c r="E58" s="25" t="s">
        <v>52</v>
      </c>
      <c r="F58" s="25" t="s">
        <v>53</v>
      </c>
      <c r="G58" s="25" t="s">
        <v>54</v>
      </c>
      <c r="H58" s="9" t="s">
        <v>55</v>
      </c>
      <c r="I58" s="8" t="s">
        <v>60</v>
      </c>
      <c r="J58" s="8" t="s">
        <v>61</v>
      </c>
      <c r="K58" s="8" t="s">
        <v>62</v>
      </c>
      <c r="L58" s="2"/>
      <c r="M58" s="15"/>
      <c r="N58" s="15"/>
      <c r="O58" s="15"/>
      <c r="P58" s="15"/>
      <c r="V58" s="2"/>
      <c r="Y58" s="2"/>
      <c r="Z58" s="29"/>
      <c r="AA58" s="29"/>
      <c r="AB58" s="29"/>
      <c r="AC58" s="30"/>
      <c r="AD58" s="30"/>
      <c r="AE58" s="30"/>
      <c r="AF58" s="31"/>
      <c r="AG58" s="26"/>
      <c r="AH58" s="26"/>
      <c r="AK58" s="27"/>
      <c r="AL58" s="27"/>
      <c r="AM58" s="27"/>
      <c r="AP58" s="2"/>
    </row>
    <row r="59" spans="1:42">
      <c r="B59" s="28">
        <v>1</v>
      </c>
      <c r="C59" s="10">
        <v>0</v>
      </c>
      <c r="D59" s="10">
        <v>0</v>
      </c>
      <c r="E59" s="10">
        <v>1</v>
      </c>
      <c r="F59" s="10">
        <v>1</v>
      </c>
      <c r="G59" s="10">
        <v>0</v>
      </c>
      <c r="H59" s="10">
        <v>1</v>
      </c>
      <c r="I59" s="8">
        <v>0</v>
      </c>
      <c r="J59" s="8">
        <v>5</v>
      </c>
      <c r="K59" s="74">
        <v>6.6666666666666666E-2</v>
      </c>
      <c r="L59" s="2"/>
      <c r="M59" s="15"/>
      <c r="N59" s="15"/>
      <c r="O59" s="15"/>
      <c r="P59" s="15"/>
      <c r="V59" s="2"/>
      <c r="Y59" s="2"/>
      <c r="Z59" s="29"/>
      <c r="AA59" s="29"/>
      <c r="AB59" s="29"/>
      <c r="AC59" s="30"/>
      <c r="AD59" s="30"/>
      <c r="AE59" s="30"/>
      <c r="AF59" s="31"/>
      <c r="AG59" s="26"/>
      <c r="AH59" s="26"/>
      <c r="AK59" s="27"/>
      <c r="AL59" s="27"/>
      <c r="AM59" s="27"/>
      <c r="AP59" s="2"/>
    </row>
    <row r="60" spans="1:42">
      <c r="B60" s="79">
        <v>2</v>
      </c>
      <c r="C60" s="10">
        <v>0</v>
      </c>
      <c r="D60" s="10">
        <v>1</v>
      </c>
      <c r="E60" s="10">
        <v>2</v>
      </c>
      <c r="F60" s="10">
        <v>7</v>
      </c>
      <c r="G60" s="10">
        <v>0</v>
      </c>
      <c r="H60" s="10">
        <v>6</v>
      </c>
      <c r="I60" s="8">
        <v>2</v>
      </c>
      <c r="J60" s="8">
        <v>14</v>
      </c>
      <c r="K60" s="91">
        <v>0.20289855072463769</v>
      </c>
      <c r="L60" s="2"/>
      <c r="M60" s="15"/>
      <c r="N60" s="15"/>
      <c r="O60" s="15"/>
      <c r="P60" s="15"/>
      <c r="V60" s="2"/>
      <c r="Y60" s="2"/>
      <c r="Z60" s="29"/>
      <c r="AA60" s="29"/>
      <c r="AB60" s="29"/>
      <c r="AC60" s="30"/>
      <c r="AD60" s="30"/>
      <c r="AE60" s="30"/>
      <c r="AF60" s="31"/>
      <c r="AG60" s="26"/>
      <c r="AH60" s="26"/>
      <c r="AK60" s="27"/>
      <c r="AL60" s="27"/>
      <c r="AM60" s="27"/>
      <c r="AP60" s="2"/>
    </row>
    <row r="61" spans="1:42">
      <c r="B61" s="28">
        <v>3</v>
      </c>
      <c r="C61" s="10">
        <v>1</v>
      </c>
      <c r="D61" s="10">
        <v>2</v>
      </c>
      <c r="E61" s="10">
        <v>1</v>
      </c>
      <c r="F61" s="10">
        <v>6</v>
      </c>
      <c r="G61" s="10">
        <v>3</v>
      </c>
      <c r="H61" s="10">
        <v>3</v>
      </c>
      <c r="I61" s="8">
        <v>1</v>
      </c>
      <c r="J61" s="8">
        <v>10</v>
      </c>
      <c r="K61" s="74">
        <v>0.13157894736842105</v>
      </c>
      <c r="L61" s="2"/>
      <c r="M61" s="15"/>
      <c r="N61" s="15"/>
      <c r="O61" s="15"/>
      <c r="P61" s="15"/>
      <c r="V61" s="2"/>
      <c r="Y61" s="2"/>
      <c r="Z61" s="29"/>
      <c r="AA61" s="29"/>
      <c r="AB61" s="29"/>
      <c r="AC61" s="30"/>
      <c r="AD61" s="30"/>
      <c r="AE61" s="30"/>
      <c r="AF61" s="31"/>
      <c r="AG61" s="26"/>
      <c r="AH61" s="26"/>
      <c r="AK61" s="27"/>
      <c r="AL61" s="27"/>
      <c r="AM61" s="27"/>
      <c r="AN61" s="27"/>
      <c r="AO61" s="33"/>
      <c r="AP61" s="2"/>
    </row>
    <row r="62" spans="1:42">
      <c r="B62" s="28">
        <v>4</v>
      </c>
      <c r="C62" s="10">
        <v>0</v>
      </c>
      <c r="D62" s="10">
        <v>1</v>
      </c>
      <c r="E62" s="10">
        <v>2</v>
      </c>
      <c r="F62" s="10">
        <v>0</v>
      </c>
      <c r="G62" s="10">
        <v>0</v>
      </c>
      <c r="H62" s="10">
        <v>0</v>
      </c>
      <c r="I62" s="8">
        <v>0</v>
      </c>
      <c r="J62" s="8">
        <v>4</v>
      </c>
      <c r="K62" s="74">
        <v>4.8192771084337352E-2</v>
      </c>
      <c r="L62" s="2"/>
      <c r="M62" s="15"/>
      <c r="N62" s="15"/>
      <c r="O62" s="15"/>
      <c r="P62" s="15"/>
      <c r="V62" s="2"/>
      <c r="Y62" s="2"/>
      <c r="Z62" s="29"/>
      <c r="AA62" s="29"/>
      <c r="AB62" s="29"/>
      <c r="AC62" s="30"/>
      <c r="AD62" s="30"/>
      <c r="AE62" s="30"/>
      <c r="AF62" s="31"/>
      <c r="AG62" s="26"/>
      <c r="AH62" s="26"/>
      <c r="AK62" s="27"/>
      <c r="AL62" s="27"/>
      <c r="AM62" s="27"/>
      <c r="AN62" s="27"/>
      <c r="AP62" s="2"/>
    </row>
    <row r="63" spans="1:42">
      <c r="B63" s="28" t="s">
        <v>6</v>
      </c>
      <c r="C63" s="32">
        <v>1</v>
      </c>
      <c r="D63" s="32">
        <v>4</v>
      </c>
      <c r="E63" s="10">
        <v>6</v>
      </c>
      <c r="F63" s="32">
        <v>14</v>
      </c>
      <c r="G63" s="32">
        <v>3</v>
      </c>
      <c r="H63" s="32">
        <v>10</v>
      </c>
      <c r="I63" s="8">
        <v>3</v>
      </c>
      <c r="J63" s="8">
        <v>33</v>
      </c>
      <c r="K63" s="74">
        <v>0.10891089108910891</v>
      </c>
      <c r="L63" s="2"/>
      <c r="M63" s="15"/>
      <c r="N63" s="15"/>
      <c r="O63" s="15"/>
      <c r="P63" s="15"/>
      <c r="V63" s="2"/>
      <c r="Y63" s="2"/>
      <c r="Z63" s="29"/>
      <c r="AA63" s="29"/>
      <c r="AB63" s="29"/>
      <c r="AC63" s="30"/>
      <c r="AD63" s="30"/>
      <c r="AE63" s="30"/>
      <c r="AF63" s="31"/>
      <c r="AG63" s="26"/>
      <c r="AH63" s="26"/>
      <c r="AK63" s="27"/>
      <c r="AL63" s="27"/>
      <c r="AM63" s="27"/>
      <c r="AN63" s="27"/>
      <c r="AP63" s="2"/>
    </row>
    <row r="64" spans="1:42">
      <c r="A64" s="24" t="s">
        <v>2</v>
      </c>
      <c r="B64" s="8" t="s">
        <v>38</v>
      </c>
      <c r="C64" s="25" t="s">
        <v>50</v>
      </c>
      <c r="D64" s="25" t="s">
        <v>51</v>
      </c>
      <c r="E64" s="25" t="s">
        <v>52</v>
      </c>
      <c r="F64" s="25" t="s">
        <v>53</v>
      </c>
      <c r="G64" s="25" t="s">
        <v>54</v>
      </c>
      <c r="H64" s="9" t="s">
        <v>55</v>
      </c>
      <c r="I64" s="8" t="s">
        <v>60</v>
      </c>
      <c r="J64" s="8" t="s">
        <v>61</v>
      </c>
      <c r="K64" s="8" t="s">
        <v>62</v>
      </c>
      <c r="L64" s="2"/>
      <c r="M64" s="15"/>
      <c r="N64" s="15"/>
      <c r="O64" s="15"/>
      <c r="P64" s="15"/>
      <c r="V64" s="2"/>
      <c r="Y64" s="2"/>
      <c r="Z64" s="29"/>
      <c r="AA64" s="29"/>
      <c r="AB64" s="29"/>
      <c r="AC64" s="30"/>
      <c r="AD64" s="30"/>
      <c r="AE64" s="30"/>
      <c r="AF64" s="31"/>
      <c r="AG64" s="26"/>
      <c r="AH64" s="26"/>
      <c r="AK64" s="27"/>
      <c r="AL64" s="27"/>
      <c r="AM64" s="27"/>
      <c r="AP64" s="2"/>
    </row>
    <row r="65" spans="1:42">
      <c r="B65" s="28">
        <v>1</v>
      </c>
      <c r="C65" s="10">
        <v>1</v>
      </c>
      <c r="D65" s="10">
        <v>1</v>
      </c>
      <c r="E65" s="10">
        <v>0</v>
      </c>
      <c r="F65" s="10">
        <v>5</v>
      </c>
      <c r="G65" s="10">
        <v>0</v>
      </c>
      <c r="H65" s="10">
        <v>5</v>
      </c>
      <c r="I65" s="8">
        <v>2</v>
      </c>
      <c r="J65" s="8">
        <v>13</v>
      </c>
      <c r="K65" s="74">
        <v>0.14285714285714285</v>
      </c>
      <c r="L65" s="2"/>
      <c r="M65" s="15"/>
      <c r="N65" s="15"/>
      <c r="O65" s="15"/>
      <c r="P65" s="15"/>
      <c r="V65" s="2"/>
      <c r="Y65" s="2"/>
      <c r="Z65" s="29"/>
      <c r="AA65" s="29"/>
      <c r="AB65" s="29"/>
      <c r="AC65" s="30"/>
      <c r="AD65" s="30"/>
      <c r="AE65" s="30"/>
      <c r="AF65" s="31"/>
      <c r="AG65" s="26"/>
      <c r="AH65" s="26"/>
      <c r="AK65" s="27"/>
      <c r="AL65" s="27"/>
      <c r="AM65" s="27"/>
      <c r="AN65" s="27"/>
      <c r="AP65" s="2"/>
    </row>
    <row r="66" spans="1:42">
      <c r="B66" s="28">
        <v>2</v>
      </c>
      <c r="C66" s="10">
        <v>0</v>
      </c>
      <c r="D66" s="10">
        <v>2</v>
      </c>
      <c r="E66" s="10">
        <v>0</v>
      </c>
      <c r="F66" s="10">
        <v>5</v>
      </c>
      <c r="G66" s="10">
        <v>1</v>
      </c>
      <c r="H66" s="10">
        <v>4</v>
      </c>
      <c r="I66" s="8">
        <v>1</v>
      </c>
      <c r="J66" s="8">
        <v>9</v>
      </c>
      <c r="K66" s="74">
        <v>0.12328767123287671</v>
      </c>
      <c r="L66" s="2"/>
      <c r="M66" s="15"/>
      <c r="N66" s="15"/>
      <c r="O66" s="15"/>
      <c r="P66" s="15"/>
      <c r="V66" s="2"/>
      <c r="Y66" s="2"/>
      <c r="Z66" s="29"/>
      <c r="AA66" s="29"/>
      <c r="AB66" s="29"/>
      <c r="AC66" s="30"/>
      <c r="AD66" s="30"/>
      <c r="AE66" s="30"/>
      <c r="AF66" s="31"/>
      <c r="AG66" s="26"/>
      <c r="AH66" s="26"/>
      <c r="AK66" s="27"/>
      <c r="AL66" s="27"/>
      <c r="AM66" s="27"/>
      <c r="AN66" s="27"/>
      <c r="AP66" s="2"/>
    </row>
    <row r="67" spans="1:42">
      <c r="B67" s="28">
        <v>3</v>
      </c>
      <c r="C67" s="10">
        <v>0</v>
      </c>
      <c r="D67" s="10">
        <v>2</v>
      </c>
      <c r="E67" s="10">
        <v>1</v>
      </c>
      <c r="F67" s="10">
        <v>8</v>
      </c>
      <c r="G67" s="10">
        <v>1</v>
      </c>
      <c r="H67" s="10">
        <v>7</v>
      </c>
      <c r="I67" s="8">
        <v>3</v>
      </c>
      <c r="J67" s="8">
        <v>13</v>
      </c>
      <c r="K67" s="74">
        <v>0.19402985074626866</v>
      </c>
      <c r="L67" s="2"/>
      <c r="M67" s="15"/>
      <c r="N67" s="15"/>
      <c r="O67" s="15"/>
      <c r="P67" s="15"/>
      <c r="V67" s="2"/>
      <c r="Y67" s="2"/>
      <c r="Z67" s="29"/>
      <c r="AA67" s="29"/>
      <c r="AB67" s="29"/>
      <c r="AC67" s="30"/>
      <c r="AD67" s="30"/>
      <c r="AE67" s="30"/>
      <c r="AF67" s="31"/>
      <c r="AG67" s="26"/>
      <c r="AH67" s="26"/>
      <c r="AK67" s="27"/>
      <c r="AL67" s="27"/>
      <c r="AM67" s="27"/>
      <c r="AN67" s="27"/>
      <c r="AP67" s="2"/>
    </row>
    <row r="68" spans="1:42">
      <c r="B68" s="28">
        <v>4</v>
      </c>
      <c r="C68" s="10">
        <v>1</v>
      </c>
      <c r="D68" s="10">
        <v>3</v>
      </c>
      <c r="E68" s="10">
        <v>1</v>
      </c>
      <c r="F68" s="10">
        <v>2</v>
      </c>
      <c r="G68" s="10">
        <v>0</v>
      </c>
      <c r="H68" s="10">
        <v>2</v>
      </c>
      <c r="I68" s="8">
        <v>0</v>
      </c>
      <c r="J68" s="8">
        <v>9</v>
      </c>
      <c r="K68" s="74">
        <v>9.6774193548387094E-2</v>
      </c>
      <c r="L68" s="2"/>
      <c r="M68" s="15"/>
      <c r="N68" s="15"/>
      <c r="O68" s="15"/>
      <c r="P68" s="15"/>
      <c r="V68" s="2"/>
      <c r="Y68" s="2"/>
      <c r="Z68" s="29"/>
      <c r="AA68" s="29"/>
      <c r="AB68" s="29"/>
      <c r="AC68" s="30"/>
      <c r="AD68" s="30"/>
      <c r="AE68" s="30"/>
      <c r="AF68" s="31"/>
      <c r="AG68" s="26"/>
      <c r="AH68" s="26"/>
      <c r="AK68" s="27"/>
      <c r="AL68" s="27"/>
      <c r="AM68" s="27"/>
      <c r="AN68" s="27"/>
      <c r="AP68" s="2"/>
    </row>
    <row r="69" spans="1:42">
      <c r="B69" s="28" t="s">
        <v>6</v>
      </c>
      <c r="C69" s="32">
        <v>2</v>
      </c>
      <c r="D69" s="32">
        <v>8</v>
      </c>
      <c r="E69" s="32">
        <v>2</v>
      </c>
      <c r="F69" s="32">
        <v>20</v>
      </c>
      <c r="G69" s="32">
        <v>2</v>
      </c>
      <c r="H69" s="32">
        <v>18</v>
      </c>
      <c r="I69" s="8">
        <v>6</v>
      </c>
      <c r="J69" s="8">
        <v>44</v>
      </c>
      <c r="K69" s="74">
        <v>0.13580246913580246</v>
      </c>
      <c r="L69" s="2"/>
      <c r="M69" s="15"/>
      <c r="N69" s="15"/>
      <c r="O69" s="15"/>
      <c r="P69" s="15"/>
      <c r="V69" s="2"/>
      <c r="Y69" s="2"/>
      <c r="Z69" s="29"/>
      <c r="AA69" s="29"/>
      <c r="AB69" s="29"/>
      <c r="AC69" s="30"/>
      <c r="AD69" s="30"/>
      <c r="AE69" s="30"/>
      <c r="AF69" s="31"/>
      <c r="AG69" s="26"/>
      <c r="AH69" s="26"/>
      <c r="AK69" s="27"/>
      <c r="AL69" s="27"/>
      <c r="AM69" s="27"/>
      <c r="AN69" s="27"/>
      <c r="AP69" s="2"/>
    </row>
    <row r="70" spans="1:42">
      <c r="A70" s="80" t="s">
        <v>3</v>
      </c>
      <c r="B70" s="8" t="s">
        <v>38</v>
      </c>
      <c r="C70" s="25" t="s">
        <v>50</v>
      </c>
      <c r="D70" s="25" t="s">
        <v>51</v>
      </c>
      <c r="E70" s="25" t="s">
        <v>52</v>
      </c>
      <c r="F70" s="25" t="s">
        <v>53</v>
      </c>
      <c r="G70" s="25" t="s">
        <v>54</v>
      </c>
      <c r="H70" s="9" t="s">
        <v>55</v>
      </c>
      <c r="I70" s="8" t="s">
        <v>60</v>
      </c>
      <c r="J70" s="8" t="s">
        <v>61</v>
      </c>
      <c r="K70" s="8" t="s">
        <v>62</v>
      </c>
      <c r="L70" s="2"/>
      <c r="M70" s="15"/>
      <c r="N70" s="15"/>
      <c r="O70" s="15"/>
      <c r="P70" s="15"/>
      <c r="V70" s="2"/>
      <c r="Y70" s="2"/>
      <c r="Z70" s="29"/>
      <c r="AA70" s="29"/>
      <c r="AB70" s="29"/>
      <c r="AC70" s="30"/>
      <c r="AD70" s="30"/>
      <c r="AE70" s="30"/>
      <c r="AF70" s="31"/>
      <c r="AG70" s="26"/>
      <c r="AH70" s="26"/>
      <c r="AK70" s="27"/>
      <c r="AL70" s="27"/>
      <c r="AM70" s="27"/>
      <c r="AP70" s="2"/>
    </row>
    <row r="71" spans="1:42">
      <c r="B71" s="28">
        <v>1</v>
      </c>
      <c r="C71" s="10">
        <v>0</v>
      </c>
      <c r="D71" s="10">
        <v>0</v>
      </c>
      <c r="E71" s="10">
        <v>3</v>
      </c>
      <c r="F71" s="10">
        <v>12</v>
      </c>
      <c r="G71" s="10">
        <v>1</v>
      </c>
      <c r="H71" s="10">
        <v>11</v>
      </c>
      <c r="I71" s="8">
        <v>4</v>
      </c>
      <c r="J71" s="28">
        <v>22</v>
      </c>
      <c r="K71" s="74">
        <v>0.18032786885245902</v>
      </c>
      <c r="L71" s="2"/>
      <c r="M71" s="15"/>
      <c r="N71" s="15"/>
      <c r="O71" s="15"/>
      <c r="P71" s="15"/>
      <c r="V71" s="2"/>
      <c r="Y71" s="2"/>
      <c r="Z71" s="29"/>
      <c r="AA71" s="29"/>
      <c r="AB71" s="29"/>
      <c r="AC71" s="30"/>
      <c r="AD71" s="30"/>
      <c r="AE71" s="30"/>
      <c r="AF71" s="31"/>
      <c r="AG71" s="26"/>
      <c r="AH71" s="26"/>
      <c r="AK71" s="27"/>
      <c r="AL71" s="27"/>
      <c r="AM71" s="27"/>
      <c r="AP71" s="2"/>
    </row>
    <row r="72" spans="1:42">
      <c r="B72" s="79">
        <v>2</v>
      </c>
      <c r="C72" s="10">
        <v>2</v>
      </c>
      <c r="D72" s="10">
        <v>5</v>
      </c>
      <c r="E72" s="10">
        <v>3</v>
      </c>
      <c r="F72" s="10">
        <v>17</v>
      </c>
      <c r="G72" s="10">
        <v>1</v>
      </c>
      <c r="H72" s="81">
        <v>14</v>
      </c>
      <c r="I72" s="82">
        <v>4</v>
      </c>
      <c r="J72" s="90">
        <v>34</v>
      </c>
      <c r="K72" s="91">
        <v>0.27419354838709675</v>
      </c>
      <c r="L72" s="2"/>
      <c r="M72" s="15"/>
      <c r="N72" s="15"/>
      <c r="O72" s="15"/>
      <c r="P72" s="15"/>
      <c r="V72" s="2"/>
      <c r="Y72" s="2"/>
      <c r="Z72" s="29"/>
      <c r="AA72" s="29"/>
      <c r="AB72" s="29"/>
      <c r="AC72" s="30"/>
      <c r="AD72" s="30"/>
      <c r="AE72" s="30"/>
      <c r="AF72" s="31"/>
      <c r="AG72" s="26"/>
      <c r="AH72" s="26"/>
      <c r="AK72" s="27"/>
      <c r="AL72" s="27"/>
      <c r="AM72" s="27"/>
      <c r="AP72" s="2"/>
    </row>
    <row r="73" spans="1:42">
      <c r="B73" s="28">
        <v>3</v>
      </c>
      <c r="C73" s="10">
        <v>2</v>
      </c>
      <c r="D73" s="10">
        <v>4</v>
      </c>
      <c r="E73" s="10">
        <v>6</v>
      </c>
      <c r="F73" s="10">
        <v>13</v>
      </c>
      <c r="G73" s="10">
        <v>0</v>
      </c>
      <c r="H73" s="10">
        <v>12</v>
      </c>
      <c r="I73" s="8">
        <v>5</v>
      </c>
      <c r="J73" s="28">
        <v>30</v>
      </c>
      <c r="K73" s="74">
        <v>0.19736842105263158</v>
      </c>
      <c r="L73" s="2"/>
      <c r="M73" s="15"/>
      <c r="N73" s="15"/>
      <c r="O73" s="15"/>
      <c r="P73" s="15"/>
      <c r="V73" s="2"/>
      <c r="Y73" s="2"/>
      <c r="Z73" s="29"/>
      <c r="AA73" s="29"/>
      <c r="AB73" s="29"/>
      <c r="AC73" s="30"/>
      <c r="AD73" s="30"/>
      <c r="AE73" s="30"/>
      <c r="AF73" s="31"/>
      <c r="AG73" s="26"/>
      <c r="AH73" s="26"/>
      <c r="AK73" s="27"/>
      <c r="AL73" s="27"/>
      <c r="AM73" s="27"/>
      <c r="AP73" s="2"/>
    </row>
    <row r="74" spans="1:42">
      <c r="B74" s="28">
        <v>4</v>
      </c>
      <c r="C74" s="10">
        <v>1</v>
      </c>
      <c r="D74" s="10">
        <v>3</v>
      </c>
      <c r="E74" s="10">
        <v>4</v>
      </c>
      <c r="F74" s="10">
        <v>14</v>
      </c>
      <c r="G74" s="10">
        <v>1</v>
      </c>
      <c r="H74" s="10">
        <v>12</v>
      </c>
      <c r="I74" s="8">
        <v>5</v>
      </c>
      <c r="J74" s="28">
        <v>27</v>
      </c>
      <c r="K74" s="74">
        <v>0.18367346938775511</v>
      </c>
      <c r="L74" s="2"/>
      <c r="M74" s="15"/>
      <c r="N74" s="15"/>
      <c r="O74" s="15"/>
      <c r="P74" s="15"/>
      <c r="V74" s="2"/>
      <c r="Y74" s="2"/>
      <c r="Z74" s="29"/>
      <c r="AA74" s="29"/>
      <c r="AB74" s="29"/>
      <c r="AC74" s="30"/>
      <c r="AD74" s="30"/>
      <c r="AE74" s="30"/>
      <c r="AF74" s="31"/>
      <c r="AG74" s="26"/>
      <c r="AH74" s="26"/>
      <c r="AK74" s="27"/>
      <c r="AL74" s="27"/>
      <c r="AM74" s="27"/>
      <c r="AP74" s="2"/>
    </row>
    <row r="75" spans="1:42">
      <c r="B75" s="28" t="s">
        <v>6</v>
      </c>
      <c r="C75" s="32">
        <v>5</v>
      </c>
      <c r="D75" s="32">
        <v>12</v>
      </c>
      <c r="E75" s="32">
        <v>16</v>
      </c>
      <c r="F75" s="32">
        <v>56</v>
      </c>
      <c r="G75" s="32">
        <v>3</v>
      </c>
      <c r="H75" s="32">
        <v>49</v>
      </c>
      <c r="I75" s="8">
        <v>18</v>
      </c>
      <c r="J75" s="28">
        <v>113</v>
      </c>
      <c r="K75" s="91">
        <v>0.20733944954128442</v>
      </c>
      <c r="L75" s="2"/>
      <c r="M75" s="15"/>
      <c r="N75" s="15"/>
      <c r="O75" s="15"/>
      <c r="P75" s="15"/>
      <c r="V75" s="2"/>
      <c r="Y75" s="2"/>
      <c r="Z75" s="29"/>
      <c r="AA75" s="29"/>
      <c r="AB75" s="29"/>
      <c r="AC75" s="30"/>
      <c r="AD75" s="30"/>
      <c r="AE75" s="30"/>
      <c r="AF75" s="31"/>
      <c r="AG75" s="26"/>
      <c r="AH75" s="26"/>
      <c r="AK75" s="27"/>
      <c r="AL75" s="27"/>
      <c r="AM75" s="27"/>
      <c r="AP75" s="2"/>
    </row>
    <row r="76" spans="1:42">
      <c r="A76" s="92" t="s">
        <v>4</v>
      </c>
      <c r="B76" s="8" t="s">
        <v>38</v>
      </c>
      <c r="C76" s="25" t="s">
        <v>50</v>
      </c>
      <c r="D76" s="25" t="s">
        <v>51</v>
      </c>
      <c r="E76" s="25" t="s">
        <v>52</v>
      </c>
      <c r="F76" s="25" t="s">
        <v>53</v>
      </c>
      <c r="G76" s="25" t="s">
        <v>54</v>
      </c>
      <c r="H76" s="9" t="s">
        <v>55</v>
      </c>
      <c r="I76" s="8" t="s">
        <v>60</v>
      </c>
      <c r="J76" s="8" t="s">
        <v>61</v>
      </c>
      <c r="K76" s="8" t="s">
        <v>62</v>
      </c>
      <c r="L76" s="2"/>
      <c r="M76" s="15"/>
      <c r="N76" s="15"/>
      <c r="O76" s="15"/>
      <c r="P76" s="15"/>
      <c r="V76" s="2"/>
      <c r="Y76" s="2"/>
      <c r="Z76" s="29"/>
      <c r="AA76" s="29"/>
      <c r="AB76" s="29"/>
      <c r="AC76" s="30"/>
      <c r="AD76" s="30"/>
      <c r="AE76" s="30"/>
      <c r="AF76" s="31"/>
      <c r="AG76" s="26"/>
      <c r="AH76" s="26"/>
      <c r="AK76" s="27"/>
      <c r="AL76" s="27"/>
      <c r="AM76" s="27"/>
      <c r="AP76" s="2"/>
    </row>
    <row r="77" spans="1:42">
      <c r="B77" s="28">
        <v>1</v>
      </c>
      <c r="C77" s="10">
        <v>0</v>
      </c>
      <c r="D77" s="10">
        <v>1</v>
      </c>
      <c r="E77" s="10">
        <v>0</v>
      </c>
      <c r="F77" s="10">
        <v>5</v>
      </c>
      <c r="G77" s="10">
        <v>2</v>
      </c>
      <c r="H77" s="10">
        <v>3</v>
      </c>
      <c r="I77" s="8">
        <v>1</v>
      </c>
      <c r="J77" s="8">
        <v>9</v>
      </c>
      <c r="K77" s="74">
        <v>0.15</v>
      </c>
      <c r="L77" s="2"/>
      <c r="M77" s="15"/>
      <c r="N77" s="15"/>
      <c r="O77" s="15"/>
      <c r="P77" s="15"/>
      <c r="V77" s="2"/>
      <c r="Y77" s="2"/>
      <c r="Z77" s="29"/>
      <c r="AA77" s="29"/>
      <c r="AB77" s="29"/>
      <c r="AC77" s="30"/>
      <c r="AD77" s="30"/>
      <c r="AE77" s="30"/>
      <c r="AF77" s="31"/>
      <c r="AG77" s="26"/>
      <c r="AH77" s="26"/>
      <c r="AK77" s="27"/>
      <c r="AL77" s="27"/>
      <c r="AM77" s="27"/>
      <c r="AP77" s="2"/>
    </row>
    <row r="78" spans="1:42">
      <c r="B78" s="28">
        <v>2</v>
      </c>
      <c r="C78" s="10">
        <v>0</v>
      </c>
      <c r="D78" s="10">
        <v>2</v>
      </c>
      <c r="E78" s="10">
        <v>3</v>
      </c>
      <c r="F78" s="10">
        <v>4</v>
      </c>
      <c r="G78" s="10">
        <v>1</v>
      </c>
      <c r="H78" s="10">
        <v>3</v>
      </c>
      <c r="I78" s="8">
        <v>2</v>
      </c>
      <c r="J78" s="8">
        <v>11</v>
      </c>
      <c r="K78" s="74">
        <v>0.13414634146341464</v>
      </c>
      <c r="L78" s="2"/>
      <c r="M78" s="15"/>
      <c r="N78" s="15"/>
      <c r="O78" s="15"/>
      <c r="P78" s="15"/>
      <c r="V78" s="2"/>
      <c r="Y78" s="2"/>
      <c r="Z78" s="29"/>
      <c r="AA78" s="29"/>
      <c r="AB78" s="29"/>
      <c r="AC78" s="30"/>
      <c r="AD78" s="30"/>
      <c r="AE78" s="30"/>
      <c r="AF78" s="31"/>
      <c r="AG78" s="26"/>
      <c r="AH78" s="26"/>
      <c r="AK78" s="27"/>
      <c r="AL78" s="27"/>
      <c r="AM78" s="27"/>
      <c r="AP78" s="2"/>
    </row>
    <row r="79" spans="1:42">
      <c r="B79" s="79">
        <v>3</v>
      </c>
      <c r="C79" s="10">
        <v>1</v>
      </c>
      <c r="D79" s="10">
        <v>1</v>
      </c>
      <c r="E79" s="10">
        <v>4</v>
      </c>
      <c r="F79" s="10">
        <v>6</v>
      </c>
      <c r="G79" s="10">
        <v>0</v>
      </c>
      <c r="H79" s="10">
        <v>3</v>
      </c>
      <c r="I79" s="8">
        <v>1</v>
      </c>
      <c r="J79" s="8">
        <v>17</v>
      </c>
      <c r="K79" s="91">
        <v>0.25</v>
      </c>
      <c r="L79" s="2"/>
      <c r="M79" s="15"/>
      <c r="N79" s="15"/>
      <c r="O79" s="15"/>
      <c r="P79" s="15"/>
      <c r="V79" s="2"/>
      <c r="Y79" s="2"/>
      <c r="Z79" s="29"/>
      <c r="AA79" s="29"/>
      <c r="AB79" s="29"/>
      <c r="AC79" s="30"/>
      <c r="AD79" s="30"/>
      <c r="AE79" s="30"/>
      <c r="AF79" s="31"/>
      <c r="AG79" s="26"/>
      <c r="AH79" s="26"/>
      <c r="AK79" s="27"/>
      <c r="AL79" s="27"/>
      <c r="AM79" s="27"/>
      <c r="AP79" s="2"/>
    </row>
    <row r="80" spans="1:42">
      <c r="B80" s="28">
        <v>4</v>
      </c>
      <c r="C80" s="10">
        <v>0</v>
      </c>
      <c r="D80" s="10">
        <v>0</v>
      </c>
      <c r="E80" s="10">
        <v>3</v>
      </c>
      <c r="F80" s="10">
        <v>3</v>
      </c>
      <c r="G80" s="10">
        <v>1</v>
      </c>
      <c r="H80" s="10">
        <v>1</v>
      </c>
      <c r="I80" s="8">
        <v>1</v>
      </c>
      <c r="J80" s="8">
        <v>6</v>
      </c>
      <c r="K80" s="74">
        <v>6.741573033707865E-2</v>
      </c>
      <c r="L80" s="2"/>
      <c r="M80" s="15"/>
      <c r="N80" s="15"/>
      <c r="O80" s="15"/>
      <c r="P80" s="15"/>
      <c r="V80" s="2"/>
      <c r="Y80" s="2"/>
      <c r="Z80" s="29"/>
      <c r="AA80" s="29"/>
      <c r="AB80" s="29"/>
      <c r="AC80" s="30"/>
      <c r="AD80" s="30"/>
      <c r="AE80" s="30"/>
      <c r="AF80" s="31"/>
      <c r="AG80" s="26"/>
      <c r="AH80" s="26"/>
      <c r="AK80" s="27"/>
      <c r="AL80" s="27"/>
      <c r="AM80" s="27"/>
      <c r="AP80" s="2"/>
    </row>
    <row r="81" spans="1:42">
      <c r="B81" s="28" t="s">
        <v>6</v>
      </c>
      <c r="C81" s="32">
        <v>1</v>
      </c>
      <c r="D81" s="32">
        <v>4</v>
      </c>
      <c r="E81" s="32">
        <v>10</v>
      </c>
      <c r="F81" s="32">
        <v>18</v>
      </c>
      <c r="G81" s="32">
        <v>4</v>
      </c>
      <c r="H81" s="32">
        <v>10</v>
      </c>
      <c r="I81" s="8">
        <v>5</v>
      </c>
      <c r="J81" s="8">
        <v>43</v>
      </c>
      <c r="K81" s="74">
        <v>0.14381270903010032</v>
      </c>
      <c r="L81" s="2"/>
      <c r="M81" s="15"/>
      <c r="N81" s="15"/>
      <c r="O81" s="15"/>
      <c r="P81" s="15"/>
      <c r="V81" s="2"/>
      <c r="Y81" s="2"/>
      <c r="Z81" s="29"/>
      <c r="AA81" s="29"/>
      <c r="AB81" s="29"/>
      <c r="AC81" s="30"/>
      <c r="AD81" s="30"/>
      <c r="AE81" s="30"/>
      <c r="AF81" s="31"/>
      <c r="AG81" s="26"/>
      <c r="AH81" s="26"/>
      <c r="AK81" s="27"/>
      <c r="AL81" s="27"/>
      <c r="AM81" s="27"/>
      <c r="AP81" s="2"/>
    </row>
    <row r="82" spans="1:42">
      <c r="A82" s="76" t="s">
        <v>5</v>
      </c>
      <c r="B82" s="8" t="s">
        <v>38</v>
      </c>
      <c r="C82" s="25" t="s">
        <v>50</v>
      </c>
      <c r="D82" s="25" t="s">
        <v>51</v>
      </c>
      <c r="E82" s="25" t="s">
        <v>52</v>
      </c>
      <c r="F82" s="25" t="s">
        <v>53</v>
      </c>
      <c r="G82" s="25" t="s">
        <v>54</v>
      </c>
      <c r="H82" s="9" t="s">
        <v>55</v>
      </c>
      <c r="I82" s="8" t="s">
        <v>60</v>
      </c>
      <c r="J82" s="8" t="s">
        <v>61</v>
      </c>
      <c r="K82" s="8" t="s">
        <v>62</v>
      </c>
      <c r="L82" s="2"/>
      <c r="M82" s="15"/>
      <c r="N82" s="15"/>
      <c r="O82" s="15"/>
      <c r="P82" s="15"/>
      <c r="V82" s="2"/>
      <c r="Y82" s="2"/>
      <c r="Z82" s="29"/>
      <c r="AA82" s="29"/>
      <c r="AB82" s="29"/>
      <c r="AC82" s="30"/>
      <c r="AD82" s="30"/>
      <c r="AE82" s="30"/>
      <c r="AF82" s="31"/>
      <c r="AG82" s="26"/>
      <c r="AH82" s="26"/>
      <c r="AK82" s="27"/>
      <c r="AL82" s="27"/>
      <c r="AM82" s="27"/>
      <c r="AP82" s="2"/>
    </row>
    <row r="83" spans="1:42">
      <c r="A83" s="64"/>
      <c r="B83" s="79">
        <v>1</v>
      </c>
      <c r="C83" s="10">
        <v>0</v>
      </c>
      <c r="D83" s="10">
        <v>9</v>
      </c>
      <c r="E83" s="10">
        <v>3</v>
      </c>
      <c r="F83" s="10">
        <v>16</v>
      </c>
      <c r="G83" s="10">
        <v>0</v>
      </c>
      <c r="H83" s="81">
        <v>15</v>
      </c>
      <c r="I83" s="82">
        <v>4</v>
      </c>
      <c r="J83" s="90">
        <v>39</v>
      </c>
      <c r="K83" s="91">
        <v>0.39393939393939392</v>
      </c>
      <c r="L83" s="2"/>
      <c r="M83" s="15"/>
      <c r="N83" s="15"/>
      <c r="O83" s="15"/>
      <c r="P83" s="15"/>
      <c r="V83" s="2"/>
      <c r="Y83" s="2"/>
      <c r="Z83" s="29"/>
      <c r="AA83" s="29"/>
      <c r="AB83" s="29"/>
      <c r="AC83" s="30"/>
      <c r="AD83" s="30"/>
      <c r="AE83" s="30"/>
      <c r="AF83" s="31"/>
      <c r="AG83" s="26"/>
      <c r="AH83" s="26"/>
      <c r="AK83" s="27"/>
      <c r="AL83" s="27"/>
      <c r="AM83" s="27"/>
      <c r="AP83" s="2"/>
    </row>
    <row r="84" spans="1:42">
      <c r="A84" s="64"/>
      <c r="B84" s="79">
        <v>2</v>
      </c>
      <c r="C84" s="10">
        <v>1</v>
      </c>
      <c r="D84" s="10">
        <v>1</v>
      </c>
      <c r="E84" s="10">
        <v>5</v>
      </c>
      <c r="F84" s="10">
        <v>5</v>
      </c>
      <c r="G84" s="10">
        <v>0</v>
      </c>
      <c r="H84" s="10">
        <v>4</v>
      </c>
      <c r="I84" s="8">
        <v>3</v>
      </c>
      <c r="J84" s="28">
        <v>17</v>
      </c>
      <c r="K84" s="91">
        <v>0.20238095238095238</v>
      </c>
      <c r="L84" s="2"/>
      <c r="M84" s="15"/>
      <c r="N84" s="15"/>
      <c r="O84" s="15"/>
      <c r="P84" s="15"/>
      <c r="V84" s="2"/>
      <c r="Y84" s="2"/>
      <c r="Z84" s="29"/>
      <c r="AA84" s="29"/>
      <c r="AB84" s="29"/>
      <c r="AC84" s="30"/>
      <c r="AD84" s="30"/>
      <c r="AE84" s="30"/>
      <c r="AF84" s="31"/>
      <c r="AG84" s="26"/>
      <c r="AH84" s="26"/>
      <c r="AK84" s="27"/>
      <c r="AL84" s="27"/>
      <c r="AM84" s="27"/>
      <c r="AP84" s="2"/>
    </row>
    <row r="85" spans="1:42">
      <c r="A85" s="5"/>
      <c r="B85" s="28" t="s">
        <v>6</v>
      </c>
      <c r="C85" s="32">
        <v>1</v>
      </c>
      <c r="D85" s="32">
        <v>10</v>
      </c>
      <c r="E85" s="32">
        <v>8</v>
      </c>
      <c r="F85" s="32">
        <v>21</v>
      </c>
      <c r="G85" s="32">
        <v>0</v>
      </c>
      <c r="H85" s="32">
        <v>19</v>
      </c>
      <c r="I85" s="8">
        <v>7</v>
      </c>
      <c r="J85" s="28">
        <v>56</v>
      </c>
      <c r="K85" s="94">
        <v>0.30601092896174864</v>
      </c>
      <c r="L85" s="2"/>
      <c r="M85" s="15"/>
      <c r="N85" s="15"/>
      <c r="O85" s="15"/>
      <c r="P85" s="15"/>
      <c r="V85" s="2"/>
      <c r="Y85" s="2"/>
      <c r="Z85" s="29"/>
      <c r="AA85" s="29"/>
      <c r="AB85" s="29"/>
      <c r="AC85" s="30"/>
      <c r="AD85" s="30"/>
      <c r="AE85" s="30"/>
      <c r="AF85" s="31"/>
      <c r="AG85" s="26"/>
      <c r="AH85" s="26"/>
      <c r="AK85" s="27"/>
      <c r="AL85" s="27"/>
      <c r="AM85" s="27"/>
      <c r="AP85" s="2"/>
    </row>
    <row r="86" spans="1:42">
      <c r="B86" s="31"/>
      <c r="C86" s="34"/>
      <c r="D86" s="34"/>
      <c r="E86" s="34"/>
      <c r="F86" s="34"/>
      <c r="G86" s="2"/>
      <c r="H86" s="2"/>
      <c r="I86" s="2"/>
      <c r="J86" s="2"/>
      <c r="K86" s="2"/>
      <c r="L86" s="15"/>
      <c r="M86" s="15"/>
      <c r="N86" s="15"/>
      <c r="O86" s="15"/>
      <c r="U86" s="2"/>
      <c r="X86" s="2"/>
      <c r="Y86" s="29"/>
      <c r="Z86" s="29"/>
      <c r="AA86" s="29"/>
      <c r="AB86" s="30"/>
      <c r="AC86" s="30"/>
      <c r="AD86" s="30"/>
      <c r="AE86" s="31"/>
      <c r="AF86" s="26"/>
      <c r="AG86" s="26"/>
      <c r="AJ86" s="27"/>
      <c r="AK86" s="27"/>
      <c r="AL86" s="27"/>
      <c r="AO86" s="2"/>
    </row>
    <row r="87" spans="1:42">
      <c r="A87" s="2" t="s">
        <v>32</v>
      </c>
    </row>
    <row r="89" spans="1:42">
      <c r="A89" s="15"/>
    </row>
    <row r="90" spans="1:42" s="36" customFormat="1" ht="24">
      <c r="A90" s="40" t="s">
        <v>44</v>
      </c>
    </row>
    <row r="91" spans="1:42" s="36" customFormat="1">
      <c r="A91" s="2"/>
      <c r="B91"/>
      <c r="C91"/>
      <c r="D91"/>
      <c r="E91"/>
      <c r="F91"/>
    </row>
    <row r="92" spans="1:42" s="36" customFormat="1">
      <c r="A92" s="110">
        <v>44774</v>
      </c>
      <c r="B92" s="110"/>
      <c r="C92" s="37" t="s">
        <v>40</v>
      </c>
      <c r="D92" s="38" t="s">
        <v>41</v>
      </c>
      <c r="E92" s="38" t="s">
        <v>42</v>
      </c>
      <c r="F92"/>
    </row>
    <row r="93" spans="1:42" s="36" customFormat="1">
      <c r="A93" s="53" t="s">
        <v>39</v>
      </c>
      <c r="B93" s="43"/>
      <c r="C93" s="41">
        <v>7</v>
      </c>
      <c r="D93" s="42">
        <v>1</v>
      </c>
      <c r="E93" s="46">
        <f>D93/C93</f>
        <v>0.14285714285714285</v>
      </c>
      <c r="F93"/>
      <c r="G93" s="39"/>
      <c r="H93" s="39"/>
      <c r="I93" s="39"/>
      <c r="J93" s="39"/>
      <c r="K93" s="39"/>
      <c r="L93" s="39"/>
      <c r="M93" s="39"/>
    </row>
    <row r="94" spans="1:42" s="36" customFormat="1" ht="21" thickBot="1">
      <c r="A94" s="54" t="s">
        <v>46</v>
      </c>
      <c r="B94" s="47"/>
      <c r="C94" s="48">
        <v>38</v>
      </c>
      <c r="D94" s="49">
        <v>9</v>
      </c>
      <c r="E94" s="50">
        <f>D94/C94</f>
        <v>0.23684210526315788</v>
      </c>
      <c r="F94"/>
    </row>
    <row r="95" spans="1:42" s="36" customFormat="1" ht="21" thickBot="1">
      <c r="A95" s="55" t="s">
        <v>45</v>
      </c>
      <c r="B95" s="51"/>
      <c r="C95" s="52">
        <f>SUM(C93:C94)</f>
        <v>45</v>
      </c>
      <c r="D95" s="52">
        <f>SUM(D93:D94)</f>
        <v>10</v>
      </c>
      <c r="E95" s="57">
        <f>D95/C95</f>
        <v>0.22222222222222221</v>
      </c>
      <c r="F95"/>
    </row>
    <row r="96" spans="1:42" s="36" customFormat="1">
      <c r="A96" s="2"/>
      <c r="B96"/>
      <c r="C96"/>
      <c r="D96"/>
      <c r="E96"/>
      <c r="F96"/>
    </row>
    <row r="97" spans="1:13" s="36" customFormat="1">
      <c r="A97" s="110">
        <v>44805</v>
      </c>
      <c r="B97" s="110"/>
      <c r="C97" s="37" t="s">
        <v>40</v>
      </c>
      <c r="D97" s="38" t="s">
        <v>41</v>
      </c>
      <c r="E97" s="38" t="s">
        <v>42</v>
      </c>
      <c r="F97"/>
    </row>
    <row r="98" spans="1:13" s="36" customFormat="1">
      <c r="A98" s="53" t="s">
        <v>39</v>
      </c>
      <c r="B98" s="43"/>
      <c r="C98" s="41">
        <v>11</v>
      </c>
      <c r="D98" s="42">
        <v>0</v>
      </c>
      <c r="E98" s="46">
        <f>D98/C98</f>
        <v>0</v>
      </c>
      <c r="F98"/>
      <c r="G98" s="39"/>
      <c r="H98" s="39"/>
      <c r="I98" s="39"/>
      <c r="J98" s="39"/>
      <c r="K98" s="39"/>
      <c r="L98" s="39"/>
      <c r="M98" s="39"/>
    </row>
    <row r="99" spans="1:13" s="36" customFormat="1" ht="21" thickBot="1">
      <c r="A99" s="54" t="s">
        <v>46</v>
      </c>
      <c r="B99" s="47"/>
      <c r="C99" s="48">
        <v>34</v>
      </c>
      <c r="D99" s="49">
        <v>4</v>
      </c>
      <c r="E99" s="50">
        <f>D99/C99</f>
        <v>0.11764705882352941</v>
      </c>
      <c r="F99" s="58"/>
    </row>
    <row r="100" spans="1:13" s="36" customFormat="1" ht="21" thickBot="1">
      <c r="A100" s="55" t="s">
        <v>45</v>
      </c>
      <c r="B100" s="51"/>
      <c r="C100" s="52">
        <f>SUM(C98:C99)</f>
        <v>45</v>
      </c>
      <c r="D100" s="52">
        <f>SUM(D98:D99)</f>
        <v>4</v>
      </c>
      <c r="E100" s="57">
        <f>D100/C100</f>
        <v>8.8888888888888892E-2</v>
      </c>
      <c r="F100"/>
    </row>
    <row r="101" spans="1:13" s="36" customFormat="1">
      <c r="A101" s="2"/>
      <c r="B101"/>
      <c r="C101"/>
      <c r="D101"/>
      <c r="E101"/>
      <c r="F101"/>
    </row>
    <row r="102" spans="1:13" s="36" customFormat="1">
      <c r="A102" s="110">
        <v>44835</v>
      </c>
      <c r="B102" s="110"/>
      <c r="C102" s="37" t="s">
        <v>40</v>
      </c>
      <c r="D102" s="38" t="s">
        <v>41</v>
      </c>
      <c r="E102" s="38" t="s">
        <v>42</v>
      </c>
      <c r="F102"/>
    </row>
    <row r="103" spans="1:13" s="36" customFormat="1">
      <c r="A103" s="53" t="s">
        <v>39</v>
      </c>
      <c r="B103" s="43"/>
      <c r="C103" s="41">
        <v>38</v>
      </c>
      <c r="D103" s="42">
        <v>1</v>
      </c>
      <c r="E103" s="46">
        <f>D103/C103</f>
        <v>2.6315789473684209E-2</v>
      </c>
      <c r="F103"/>
      <c r="G103" s="39"/>
      <c r="H103" s="39"/>
      <c r="I103" s="39"/>
      <c r="J103" s="39"/>
      <c r="K103" s="39"/>
      <c r="L103" s="39"/>
      <c r="M103" s="39"/>
    </row>
    <row r="104" spans="1:13" s="36" customFormat="1" ht="21" thickBot="1">
      <c r="A104" s="54" t="s">
        <v>46</v>
      </c>
      <c r="B104" s="47"/>
      <c r="C104" s="48">
        <v>43</v>
      </c>
      <c r="D104" s="49">
        <v>5</v>
      </c>
      <c r="E104" s="50">
        <f>D104/C104</f>
        <v>0.11627906976744186</v>
      </c>
      <c r="F104" s="58"/>
    </row>
    <row r="105" spans="1:13" s="36" customFormat="1" ht="21" thickBot="1">
      <c r="A105" s="55" t="s">
        <v>45</v>
      </c>
      <c r="B105" s="51"/>
      <c r="C105" s="52">
        <f>SUM(C103:C104)</f>
        <v>81</v>
      </c>
      <c r="D105" s="52">
        <f>SUM(D103:D104)</f>
        <v>6</v>
      </c>
      <c r="E105" s="57">
        <f>D105/C105</f>
        <v>7.407407407407407E-2</v>
      </c>
      <c r="F105"/>
    </row>
    <row r="106" spans="1:13" s="36" customFormat="1">
      <c r="A106" s="2"/>
      <c r="B106"/>
      <c r="C106"/>
      <c r="D106"/>
      <c r="E106"/>
      <c r="F106"/>
    </row>
    <row r="107" spans="1:13" s="36" customFormat="1">
      <c r="A107" s="110">
        <v>44866</v>
      </c>
      <c r="B107" s="110"/>
      <c r="C107" s="37" t="s">
        <v>40</v>
      </c>
      <c r="D107" s="38" t="s">
        <v>41</v>
      </c>
      <c r="E107" s="38" t="s">
        <v>42</v>
      </c>
      <c r="F107"/>
    </row>
    <row r="108" spans="1:13" s="36" customFormat="1">
      <c r="A108" s="53" t="s">
        <v>39</v>
      </c>
      <c r="B108" s="43"/>
      <c r="C108" s="41">
        <v>54</v>
      </c>
      <c r="D108" s="42">
        <v>10</v>
      </c>
      <c r="E108" s="46">
        <f>D108/C108</f>
        <v>0.18518518518518517</v>
      </c>
      <c r="F108"/>
      <c r="G108" s="39"/>
      <c r="H108" s="39"/>
      <c r="I108" s="39"/>
      <c r="J108" s="39"/>
      <c r="K108" s="39"/>
      <c r="L108" s="39"/>
      <c r="M108" s="39"/>
    </row>
    <row r="109" spans="1:13" s="36" customFormat="1" ht="21" thickBot="1">
      <c r="A109" s="54" t="s">
        <v>46</v>
      </c>
      <c r="B109" s="47"/>
      <c r="C109" s="48">
        <v>192</v>
      </c>
      <c r="D109" s="49">
        <v>28</v>
      </c>
      <c r="E109" s="50">
        <f>D109/C109</f>
        <v>0.14583333333333334</v>
      </c>
      <c r="F109" s="58"/>
    </row>
    <row r="110" spans="1:13" s="36" customFormat="1" ht="21" thickBot="1">
      <c r="A110" s="86" t="s">
        <v>45</v>
      </c>
      <c r="B110" s="87"/>
      <c r="C110" s="88">
        <f>SUM(C108:C109)</f>
        <v>246</v>
      </c>
      <c r="D110" s="88">
        <f>SUM(D108:D109)</f>
        <v>38</v>
      </c>
      <c r="E110" s="89">
        <f>D110/C110</f>
        <v>0.15447154471544716</v>
      </c>
      <c r="F110"/>
    </row>
    <row r="111" spans="1:13" s="36" customFormat="1">
      <c r="A111" s="2"/>
      <c r="B111"/>
      <c r="C111"/>
      <c r="D111"/>
      <c r="E111"/>
      <c r="F111"/>
    </row>
    <row r="112" spans="1:13">
      <c r="G112" s="15"/>
      <c r="H112" s="12"/>
    </row>
    <row r="113" spans="1:13" s="11" customFormat="1" ht="24">
      <c r="A113" s="66" t="s">
        <v>20</v>
      </c>
      <c r="F113" s="11" t="s">
        <v>12</v>
      </c>
      <c r="G113" s="21">
        <f>G9</f>
        <v>44909</v>
      </c>
      <c r="H113" s="22">
        <v>0.30555555555555552</v>
      </c>
    </row>
    <row r="114" spans="1:13">
      <c r="A114" s="62"/>
      <c r="G114" s="15"/>
      <c r="H114" s="12"/>
    </row>
    <row r="115" spans="1:13">
      <c r="A115" s="108" t="s">
        <v>14</v>
      </c>
      <c r="B115" s="109" t="s">
        <v>21</v>
      </c>
      <c r="C115" s="109"/>
      <c r="D115" s="109"/>
      <c r="E115" s="109" t="s">
        <v>25</v>
      </c>
      <c r="F115" s="109"/>
      <c r="G115" s="109"/>
      <c r="H115" s="8" t="s">
        <v>27</v>
      </c>
      <c r="I115" s="109" t="s">
        <v>33</v>
      </c>
      <c r="K115" s="108" t="s">
        <v>14</v>
      </c>
      <c r="L115" s="3" t="s">
        <v>27</v>
      </c>
      <c r="M115" s="18" t="s">
        <v>34</v>
      </c>
    </row>
    <row r="116" spans="1:13" ht="21">
      <c r="A116" s="108"/>
      <c r="B116" s="13" t="s">
        <v>22</v>
      </c>
      <c r="C116" s="13" t="s">
        <v>23</v>
      </c>
      <c r="D116" s="13" t="s">
        <v>24</v>
      </c>
      <c r="E116" s="1" t="s">
        <v>26</v>
      </c>
      <c r="F116" s="1" t="s">
        <v>30</v>
      </c>
      <c r="G116" s="13" t="s">
        <v>24</v>
      </c>
      <c r="H116" s="14" t="s">
        <v>29</v>
      </c>
      <c r="I116" s="109"/>
      <c r="K116" s="108"/>
      <c r="L116" s="20" t="s">
        <v>28</v>
      </c>
      <c r="M116" s="19" t="s">
        <v>35</v>
      </c>
    </row>
    <row r="117" spans="1:13">
      <c r="A117" s="8" t="s">
        <v>7</v>
      </c>
      <c r="B117" s="28"/>
      <c r="C117" s="28"/>
      <c r="D117" s="28"/>
      <c r="E117" s="28"/>
      <c r="F117" s="28"/>
      <c r="G117" s="28"/>
      <c r="H117" s="28"/>
      <c r="I117" s="10">
        <f>SUM(B117:H117)</f>
        <v>0</v>
      </c>
      <c r="K117" s="8" t="s">
        <v>7</v>
      </c>
      <c r="L117" s="8">
        <v>1</v>
      </c>
      <c r="M117" s="17">
        <v>0</v>
      </c>
    </row>
    <row r="118" spans="1:13">
      <c r="A118" s="8" t="s">
        <v>8</v>
      </c>
      <c r="B118" s="28"/>
      <c r="C118" s="28"/>
      <c r="D118" s="28"/>
      <c r="E118" s="28"/>
      <c r="F118" s="28"/>
      <c r="G118" s="28"/>
      <c r="H118" s="28"/>
      <c r="I118" s="10">
        <f t="shared" ref="I118:I128" si="3">SUM(B118:H118)</f>
        <v>0</v>
      </c>
      <c r="K118" s="8" t="s">
        <v>8</v>
      </c>
      <c r="L118" s="8">
        <v>0</v>
      </c>
      <c r="M118" s="17">
        <v>7</v>
      </c>
    </row>
    <row r="119" spans="1:13">
      <c r="A119" s="8" t="s">
        <v>9</v>
      </c>
      <c r="B119" s="28"/>
      <c r="C119" s="28"/>
      <c r="D119" s="28">
        <v>1</v>
      </c>
      <c r="E119" s="28">
        <v>2</v>
      </c>
      <c r="F119" s="28"/>
      <c r="G119" s="28"/>
      <c r="H119" s="28"/>
      <c r="I119" s="10">
        <f t="shared" si="3"/>
        <v>3</v>
      </c>
      <c r="K119" s="8" t="s">
        <v>9</v>
      </c>
      <c r="L119" s="8">
        <v>0</v>
      </c>
      <c r="M119" s="17">
        <v>11</v>
      </c>
    </row>
    <row r="120" spans="1:13">
      <c r="A120" s="8" t="s">
        <v>10</v>
      </c>
      <c r="B120" s="28"/>
      <c r="C120" s="28"/>
      <c r="D120" s="28">
        <v>1</v>
      </c>
      <c r="E120" s="28">
        <v>2</v>
      </c>
      <c r="F120" s="28"/>
      <c r="G120" s="28"/>
      <c r="H120" s="28"/>
      <c r="I120" s="10">
        <f t="shared" si="3"/>
        <v>3</v>
      </c>
      <c r="K120" s="8" t="s">
        <v>10</v>
      </c>
      <c r="L120" s="8">
        <v>0</v>
      </c>
      <c r="M120" s="17">
        <v>83</v>
      </c>
    </row>
    <row r="121" spans="1:13">
      <c r="A121" s="8" t="s">
        <v>11</v>
      </c>
      <c r="B121" s="28"/>
      <c r="C121" s="28"/>
      <c r="D121" s="28"/>
      <c r="E121" s="28"/>
      <c r="F121" s="28"/>
      <c r="G121" s="28"/>
      <c r="H121" s="28"/>
      <c r="I121" s="10">
        <f t="shared" si="3"/>
        <v>0</v>
      </c>
      <c r="K121" s="8" t="s">
        <v>11</v>
      </c>
      <c r="L121" s="8">
        <v>0</v>
      </c>
      <c r="M121" s="17">
        <v>3</v>
      </c>
    </row>
    <row r="122" spans="1:13">
      <c r="A122" s="8" t="s">
        <v>16</v>
      </c>
      <c r="B122" s="28"/>
      <c r="C122" s="28"/>
      <c r="D122" s="28">
        <v>1</v>
      </c>
      <c r="E122" s="28"/>
      <c r="F122" s="28"/>
      <c r="G122" s="28"/>
      <c r="H122" s="28"/>
      <c r="I122" s="10">
        <f t="shared" si="3"/>
        <v>1</v>
      </c>
      <c r="K122" s="8" t="s">
        <v>16</v>
      </c>
      <c r="L122" s="8">
        <v>1</v>
      </c>
      <c r="M122" s="17">
        <v>0</v>
      </c>
    </row>
    <row r="123" spans="1:13">
      <c r="A123" s="8" t="s">
        <v>17</v>
      </c>
      <c r="B123" s="45"/>
      <c r="C123" s="28"/>
      <c r="D123" s="45"/>
      <c r="E123" s="45"/>
      <c r="F123" s="28"/>
      <c r="G123" s="28"/>
      <c r="H123" s="28"/>
      <c r="I123" s="10">
        <f t="shared" si="3"/>
        <v>0</v>
      </c>
      <c r="K123" s="8" t="s">
        <v>17</v>
      </c>
      <c r="L123" s="8">
        <v>4</v>
      </c>
      <c r="M123" s="17">
        <v>3</v>
      </c>
    </row>
    <row r="124" spans="1:13">
      <c r="A124" s="8" t="s">
        <v>19</v>
      </c>
      <c r="B124" s="28">
        <v>2</v>
      </c>
      <c r="C124" s="45"/>
      <c r="D124" s="28">
        <v>2</v>
      </c>
      <c r="E124" s="28">
        <v>1</v>
      </c>
      <c r="F124" s="28">
        <v>1</v>
      </c>
      <c r="G124" s="28"/>
      <c r="H124" s="28">
        <v>2</v>
      </c>
      <c r="I124" s="44">
        <f t="shared" si="3"/>
        <v>8</v>
      </c>
      <c r="J124" s="101" t="s">
        <v>18</v>
      </c>
      <c r="K124" s="8" t="s">
        <v>19</v>
      </c>
      <c r="L124" s="96">
        <v>10</v>
      </c>
      <c r="M124" s="17">
        <v>7</v>
      </c>
    </row>
    <row r="125" spans="1:13">
      <c r="A125" s="8" t="s">
        <v>43</v>
      </c>
      <c r="B125" s="28">
        <v>1</v>
      </c>
      <c r="C125" s="45"/>
      <c r="D125" s="28"/>
      <c r="E125" s="28"/>
      <c r="F125" s="28"/>
      <c r="G125" s="28"/>
      <c r="H125" s="28"/>
      <c r="I125" s="10">
        <f t="shared" si="3"/>
        <v>1</v>
      </c>
      <c r="J125" s="6"/>
      <c r="K125" s="8" t="s">
        <v>43</v>
      </c>
      <c r="L125" s="8">
        <v>1</v>
      </c>
      <c r="M125" s="17">
        <v>2</v>
      </c>
    </row>
    <row r="126" spans="1:13">
      <c r="A126" s="8" t="s">
        <v>47</v>
      </c>
      <c r="B126" s="28">
        <v>1</v>
      </c>
      <c r="C126" s="45"/>
      <c r="D126" s="28">
        <v>1</v>
      </c>
      <c r="E126" s="28"/>
      <c r="F126" s="28"/>
      <c r="G126" s="28"/>
      <c r="H126" s="28">
        <v>1</v>
      </c>
      <c r="I126" s="10">
        <f t="shared" si="3"/>
        <v>3</v>
      </c>
      <c r="J126" s="6"/>
      <c r="K126" s="8" t="s">
        <v>47</v>
      </c>
      <c r="L126" s="8">
        <v>2</v>
      </c>
      <c r="M126" s="17">
        <v>9</v>
      </c>
    </row>
    <row r="127" spans="1:13">
      <c r="A127" s="8" t="s">
        <v>49</v>
      </c>
      <c r="B127" s="28">
        <v>2</v>
      </c>
      <c r="C127" s="45"/>
      <c r="D127" s="28">
        <v>2</v>
      </c>
      <c r="E127" s="28"/>
      <c r="F127" s="28"/>
      <c r="G127" s="28"/>
      <c r="H127" s="28">
        <v>3</v>
      </c>
      <c r="I127" s="10">
        <f t="shared" si="3"/>
        <v>7</v>
      </c>
      <c r="J127" s="6"/>
      <c r="K127" s="8" t="s">
        <v>49</v>
      </c>
      <c r="L127" s="8">
        <v>1</v>
      </c>
      <c r="M127" s="17">
        <v>8</v>
      </c>
    </row>
    <row r="128" spans="1:13">
      <c r="A128" s="8" t="s">
        <v>58</v>
      </c>
      <c r="B128" s="28"/>
      <c r="C128" s="45"/>
      <c r="D128" s="102">
        <v>2</v>
      </c>
      <c r="E128" s="28"/>
      <c r="F128" s="28"/>
      <c r="G128" s="28"/>
      <c r="H128" s="102">
        <v>2</v>
      </c>
      <c r="I128" s="10">
        <f t="shared" si="3"/>
        <v>4</v>
      </c>
      <c r="J128" s="6"/>
      <c r="K128" s="60" t="s">
        <v>58</v>
      </c>
      <c r="L128" s="7">
        <v>12</v>
      </c>
      <c r="M128" s="61">
        <v>4</v>
      </c>
    </row>
    <row r="129" spans="1:13">
      <c r="A129" s="8" t="s">
        <v>6</v>
      </c>
      <c r="B129" s="28">
        <f>SUM(B117:B128)</f>
        <v>6</v>
      </c>
      <c r="C129" s="28">
        <f t="shared" ref="C129:I129" si="4">SUM(C117:C128)</f>
        <v>0</v>
      </c>
      <c r="D129" s="28">
        <f t="shared" si="4"/>
        <v>10</v>
      </c>
      <c r="E129" s="28">
        <f t="shared" si="4"/>
        <v>5</v>
      </c>
      <c r="F129" s="28">
        <f t="shared" si="4"/>
        <v>1</v>
      </c>
      <c r="G129" s="28">
        <f t="shared" si="4"/>
        <v>0</v>
      </c>
      <c r="H129" s="28">
        <f t="shared" si="4"/>
        <v>8</v>
      </c>
      <c r="I129" s="28">
        <f t="shared" si="4"/>
        <v>30</v>
      </c>
      <c r="K129" s="8" t="s">
        <v>6</v>
      </c>
      <c r="L129" s="8">
        <f>SUM(L117:L128)</f>
        <v>32</v>
      </c>
      <c r="M129" s="17">
        <f>SUM(M117:M128)</f>
        <v>137</v>
      </c>
    </row>
    <row r="131" spans="1:13">
      <c r="A131"/>
    </row>
    <row r="132" spans="1:13">
      <c r="A132"/>
    </row>
    <row r="133" spans="1:13">
      <c r="A133"/>
    </row>
    <row r="134" spans="1:13">
      <c r="A134"/>
    </row>
    <row r="135" spans="1:13">
      <c r="A135"/>
    </row>
    <row r="136" spans="1:13">
      <c r="A136"/>
    </row>
    <row r="137" spans="1:13">
      <c r="A137"/>
    </row>
    <row r="138" spans="1:13">
      <c r="A138"/>
    </row>
    <row r="139" spans="1:13">
      <c r="A139"/>
    </row>
    <row r="140" spans="1:13">
      <c r="A140"/>
    </row>
    <row r="141" spans="1:13">
      <c r="A141"/>
    </row>
    <row r="142" spans="1:13">
      <c r="A142"/>
    </row>
    <row r="143" spans="1:13">
      <c r="A143"/>
    </row>
    <row r="144" spans="1:13">
      <c r="A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</sheetData>
  <mergeCells count="28">
    <mergeCell ref="A46:A47"/>
    <mergeCell ref="I46:I47"/>
    <mergeCell ref="A33:A35"/>
    <mergeCell ref="I33:I35"/>
    <mergeCell ref="A37:A38"/>
    <mergeCell ref="J22:K22"/>
    <mergeCell ref="A39:A40"/>
    <mergeCell ref="J21:K21"/>
    <mergeCell ref="A29:A30"/>
    <mergeCell ref="I29:I30"/>
    <mergeCell ref="A31:A32"/>
    <mergeCell ref="I31:I32"/>
    <mergeCell ref="A48:B48"/>
    <mergeCell ref="K115:K116"/>
    <mergeCell ref="I115:I116"/>
    <mergeCell ref="A115:A116"/>
    <mergeCell ref="A92:B92"/>
    <mergeCell ref="B115:D115"/>
    <mergeCell ref="E115:G115"/>
    <mergeCell ref="A97:B97"/>
    <mergeCell ref="A102:B102"/>
    <mergeCell ref="A107:B107"/>
    <mergeCell ref="A41:A42"/>
    <mergeCell ref="I37:I38"/>
    <mergeCell ref="I39:I40"/>
    <mergeCell ref="I41:I42"/>
    <mergeCell ref="A43:A44"/>
    <mergeCell ref="I43:I44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2022-12-13T21:34:07Z</dcterms:modified>
</cp:coreProperties>
</file>