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B74B47A-77B9-4F4F-8D2B-6381FB24E96B}" xr6:coauthVersionLast="47" xr6:coauthVersionMax="47" xr10:uidLastSave="{00000000-0000-0000-0000-000000000000}"/>
  <bookViews>
    <workbookView xWindow="114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D38" i="1"/>
  <c r="E38" i="1"/>
  <c r="F38" i="1"/>
  <c r="G38" i="1"/>
  <c r="H38" i="1"/>
  <c r="C38" i="1"/>
  <c r="D144" i="1" l="1"/>
  <c r="B132" i="1" l="1"/>
  <c r="D141" i="1"/>
  <c r="D142" i="1"/>
  <c r="D143" i="1"/>
  <c r="D94" i="1" l="1"/>
  <c r="D95" i="1"/>
  <c r="D96" i="1"/>
  <c r="I35" i="1"/>
  <c r="I34" i="1" l="1"/>
  <c r="D93" i="1"/>
  <c r="D140" i="1"/>
  <c r="I33" i="1" l="1"/>
  <c r="D92" i="1"/>
  <c r="D139" i="1"/>
  <c r="D91" i="1" l="1"/>
  <c r="D138" i="1"/>
  <c r="D132" i="1"/>
  <c r="I30" i="1" l="1"/>
  <c r="D90" i="1"/>
  <c r="I28" i="1"/>
  <c r="I29" i="1"/>
  <c r="D88" i="1" l="1"/>
  <c r="D89" i="1"/>
  <c r="I27" i="1"/>
  <c r="I25" i="1" l="1"/>
  <c r="I26" i="1"/>
  <c r="D87" i="1" l="1"/>
  <c r="M132" i="1" l="1"/>
  <c r="L132" i="1"/>
  <c r="I131" i="1"/>
  <c r="D137" i="1"/>
  <c r="D114" i="1"/>
  <c r="C114" i="1"/>
  <c r="E113" i="1"/>
  <c r="E112" i="1"/>
  <c r="E114" i="1" l="1"/>
  <c r="C19" i="1" l="1"/>
  <c r="D19" i="1"/>
  <c r="E19" i="1"/>
  <c r="F19" i="1"/>
  <c r="G19" i="1"/>
  <c r="B19" i="1"/>
  <c r="H18" i="1"/>
  <c r="G117" i="1" l="1"/>
  <c r="D86" i="1" l="1"/>
  <c r="D85" i="1" l="1"/>
  <c r="I24" i="1"/>
  <c r="I38" i="1" s="1"/>
  <c r="D136" i="1"/>
  <c r="D84" i="1" l="1"/>
  <c r="C132" i="1" l="1"/>
  <c r="E132" i="1"/>
  <c r="F132" i="1"/>
  <c r="G132" i="1"/>
  <c r="H132" i="1"/>
  <c r="I130" i="1"/>
  <c r="H17" i="1"/>
  <c r="D109" i="1" l="1"/>
  <c r="C109" i="1"/>
  <c r="E108" i="1"/>
  <c r="E107" i="1"/>
  <c r="E109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04" i="1" l="1"/>
  <c r="D104" i="1"/>
  <c r="E104" i="1" l="1"/>
  <c r="I129" i="1" l="1"/>
  <c r="H117" i="1" l="1"/>
  <c r="E103" i="1"/>
  <c r="E102" i="1"/>
  <c r="I122" i="1" l="1"/>
  <c r="I123" i="1"/>
  <c r="I124" i="1"/>
  <c r="I125" i="1"/>
  <c r="I126" i="1"/>
  <c r="I127" i="1"/>
  <c r="I128" i="1"/>
  <c r="I121" i="1"/>
  <c r="I132" i="1" l="1"/>
</calcChain>
</file>

<file path=xl/sharedStrings.xml><?xml version="1.0" encoding="utf-8"?>
<sst xmlns="http://schemas.openxmlformats.org/spreadsheetml/2006/main" count="176" uniqueCount="71">
  <si>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</si>
  <si>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</si>
  <si>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</si>
  <si>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</si>
  <si>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</si>
  <si>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</si>
  <si>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</si>
  <si>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</si>
  <si>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</si>
  <si>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</si>
  <si>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</si>
  <si>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</si>
  <si>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</si>
  <si>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</si>
  <si>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</si>
  <si>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</si>
  <si>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</si>
  <si>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</si>
  <si>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</si>
  <si>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</si>
  <si>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</si>
  <si>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</si>
  <si>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</si>
  <si>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</si>
  <si>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</si>
  <si>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</si>
  <si>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</si>
  <si>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</si>
  <si>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</si>
  <si>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</si>
  <si>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</si>
  <si>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</si>
  <si>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</si>
  <si>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</si>
  <si>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</si>
  <si>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</si>
  <si>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</si>
  <si>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</si>
  <si>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</si>
  <si>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</si>
  <si>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</si>
  <si>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</si>
  <si>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</si>
  <si>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</si>
  <si>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</si>
  <si>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</si>
  <si>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</si>
  <si>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</si>
  <si>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</si>
  <si>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</si>
  <si>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</si>
  <si>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</si>
  <si>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</si>
  <si>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</si>
  <si>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</si>
  <si>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</si>
  <si>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</si>
  <si>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</si>
  <si>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</si>
  <si>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</si>
  <si>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</si>
  <si>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</si>
  <si>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</si>
  <si>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</si>
  <si>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</si>
  <si>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</si>
  <si>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</si>
  <si>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濃厚接触者対応は全て終了し、感染クラスターは終息しました。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6">
      <t xml:space="preserve">カンセンクラスター </t>
    </rPh>
    <rPh sb="22" eb="23">
      <t>シュウソク</t>
    </rPh>
    <phoneticPr fontId="1"/>
  </si>
  <si>
    <r>
      <t>① 岩手県の先週(11/6〜11/12)の1週間平均の感染者数は、411名→519名→757名→892と　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rgb="FFFF0000"/>
        <rFont val="游明朝"/>
        <family val="1"/>
        <charset val="128"/>
      </rPr>
      <t>がみられる。</t>
    </r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4" eb="55">
      <t xml:space="preserve">レンゾクシテ </t>
    </rPh>
    <rPh sb="60" eb="61">
      <t xml:space="preserve">メイ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</si>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</sst>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48"/>
  <sheetViews>
    <sheetView tabSelected="1" topLeftCell="A74" zoomScale="140" zoomScaleNormal="140" workbookViewId="0">
      <selection activeCell="E86" sqref="E86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68</v>
      </c>
    </row>
    <row r="2" spans="1:9" s="58" customFormat="1">
      <c r="A2" s="74" t="s">
        <v>70</v>
      </c>
    </row>
    <row r="3" spans="1:9" s="58" customFormat="1">
      <c r="A3" s="74" t="s">
        <v>69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44879</v>
      </c>
      <c r="H6" s="24">
        <v>0.97916666666666663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8">
        <v>8</v>
      </c>
      <c r="E14" s="59">
        <v>12</v>
      </c>
      <c r="F14" s="9">
        <v>4</v>
      </c>
      <c r="G14" s="8">
        <v>10</v>
      </c>
      <c r="H14" s="8">
        <f t="shared" si="0"/>
        <v>45</v>
      </c>
      <c r="I14" s="82" t="s">
        <v>18</v>
      </c>
    </row>
    <row r="15" spans="1:9">
      <c r="A15" s="9" t="s">
        <v>19</v>
      </c>
      <c r="B15" s="9">
        <v>2</v>
      </c>
      <c r="C15" s="8">
        <v>6</v>
      </c>
      <c r="D15" s="9">
        <v>2</v>
      </c>
      <c r="E15" s="8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9">
        <f t="shared" si="0"/>
        <v>15</v>
      </c>
      <c r="I17" s="7"/>
    </row>
    <row r="18" spans="1:11">
      <c r="A18" s="65" t="s">
        <v>55</v>
      </c>
      <c r="B18" s="8">
        <v>10</v>
      </c>
      <c r="C18" s="8">
        <v>6</v>
      </c>
      <c r="D18" s="65">
        <v>7</v>
      </c>
      <c r="E18" s="65">
        <v>7</v>
      </c>
      <c r="F18" s="65">
        <v>1</v>
      </c>
      <c r="G18" s="65">
        <v>4</v>
      </c>
      <c r="H18" s="65">
        <f t="shared" si="0"/>
        <v>35</v>
      </c>
      <c r="I18" s="7"/>
    </row>
    <row r="19" spans="1:11" ht="21" thickBot="1">
      <c r="A19" s="62" t="s">
        <v>6</v>
      </c>
      <c r="B19" s="63">
        <f>SUM(B8:B18)</f>
        <v>34</v>
      </c>
      <c r="C19" s="63">
        <f t="shared" ref="C19:H19" si="1">SUM(C8:C18)</f>
        <v>29</v>
      </c>
      <c r="D19" s="63">
        <f t="shared" si="1"/>
        <v>33</v>
      </c>
      <c r="E19" s="63">
        <f t="shared" si="1"/>
        <v>70</v>
      </c>
      <c r="F19" s="63">
        <f t="shared" si="1"/>
        <v>33</v>
      </c>
      <c r="G19" s="63">
        <f t="shared" si="1"/>
        <v>41</v>
      </c>
      <c r="H19" s="63">
        <f t="shared" si="1"/>
        <v>240</v>
      </c>
    </row>
    <row r="20" spans="1:11">
      <c r="A20" s="5" t="s">
        <v>15</v>
      </c>
      <c r="B20" s="4">
        <f>B19/247</f>
        <v>0.13765182186234817</v>
      </c>
      <c r="C20" s="4">
        <f>C19/303</f>
        <v>9.5709570957095716E-2</v>
      </c>
      <c r="D20" s="4">
        <f>D19/324</f>
        <v>0.10185185185185185</v>
      </c>
      <c r="E20" s="4">
        <f>E19/545</f>
        <v>0.12844036697247707</v>
      </c>
      <c r="F20" s="4">
        <f>F19/300</f>
        <v>0.11</v>
      </c>
      <c r="G20" s="6">
        <f>G19/183</f>
        <v>0.22404371584699453</v>
      </c>
      <c r="H20" s="4">
        <f>H19/1902</f>
        <v>0.12618296529968454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8">
        <f t="shared" si="2"/>
        <v>8</v>
      </c>
      <c r="J30" s="80" t="s">
        <v>63</v>
      </c>
      <c r="K30" s="79"/>
    </row>
    <row r="31" spans="1:11" ht="24">
      <c r="A31" s="86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88">
        <v>3</v>
      </c>
      <c r="J31" s="80"/>
      <c r="K31" s="79"/>
    </row>
    <row r="32" spans="1:11" ht="24">
      <c r="A32" s="87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89"/>
      <c r="J32" s="80"/>
      <c r="K32" s="79"/>
    </row>
    <row r="33" spans="1:42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42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42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42" ht="24">
      <c r="A36" s="86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88">
        <v>3</v>
      </c>
      <c r="J36" s="80"/>
      <c r="K36" s="79"/>
    </row>
    <row r="37" spans="1:42" ht="24">
      <c r="A37" s="87"/>
      <c r="B37" s="66">
        <v>44879</v>
      </c>
      <c r="C37" s="9"/>
      <c r="D37" s="9"/>
      <c r="E37" s="9">
        <v>2</v>
      </c>
      <c r="F37" s="9"/>
      <c r="G37" s="9"/>
      <c r="H37" s="9"/>
      <c r="I37" s="89"/>
      <c r="J37" s="80"/>
      <c r="K37" s="79"/>
    </row>
    <row r="38" spans="1:42" ht="24">
      <c r="A38" s="85" t="s">
        <v>64</v>
      </c>
      <c r="B38" s="85"/>
      <c r="C38" s="9">
        <f>SUM(C24:C37)</f>
        <v>10</v>
      </c>
      <c r="D38" s="9">
        <f t="shared" ref="D38:I38" si="3">SUM(D24:D37)</f>
        <v>6</v>
      </c>
      <c r="E38" s="9">
        <f t="shared" si="3"/>
        <v>7</v>
      </c>
      <c r="F38" s="9">
        <f t="shared" si="3"/>
        <v>7</v>
      </c>
      <c r="G38" s="9">
        <f t="shared" si="3"/>
        <v>1</v>
      </c>
      <c r="H38" s="9">
        <f t="shared" si="3"/>
        <v>4</v>
      </c>
      <c r="I38" s="9">
        <f t="shared" si="3"/>
        <v>35</v>
      </c>
      <c r="J38" s="80"/>
      <c r="K38" s="79"/>
    </row>
    <row r="39" spans="1:42" ht="24">
      <c r="A39" s="17"/>
      <c r="B39" s="81"/>
      <c r="C39" s="2"/>
      <c r="D39" s="2"/>
      <c r="E39" s="2"/>
      <c r="F39" s="2"/>
      <c r="G39" s="2"/>
      <c r="H39" s="2"/>
      <c r="I39" s="2"/>
      <c r="J39" s="80"/>
      <c r="K39" s="79"/>
    </row>
    <row r="40" spans="1:42" ht="24">
      <c r="A40" s="97" t="s">
        <v>66</v>
      </c>
      <c r="B40" s="81"/>
      <c r="C40" s="2"/>
      <c r="D40" s="2"/>
      <c r="E40" s="2"/>
      <c r="F40" s="2"/>
      <c r="G40" s="2"/>
      <c r="H40" s="2"/>
      <c r="I40" s="2"/>
      <c r="J40" s="80"/>
      <c r="K40" s="79"/>
    </row>
    <row r="41" spans="1:42" s="94" customFormat="1" ht="24">
      <c r="A41" s="93" t="s">
        <v>65</v>
      </c>
      <c r="C41" s="95"/>
      <c r="D41" s="95"/>
      <c r="E41" s="95"/>
      <c r="F41" s="95"/>
      <c r="G41" s="95"/>
      <c r="H41" s="95"/>
      <c r="I41" s="95"/>
      <c r="J41" s="96"/>
    </row>
    <row r="42" spans="1:42" s="94" customFormat="1" ht="24">
      <c r="A42" s="93" t="s">
        <v>67</v>
      </c>
      <c r="C42" s="95"/>
      <c r="D42" s="95"/>
      <c r="E42" s="95"/>
      <c r="F42" s="95"/>
      <c r="G42" s="95"/>
      <c r="H42" s="95"/>
      <c r="I42" s="95"/>
      <c r="J42" s="96"/>
    </row>
    <row r="44" spans="1:42">
      <c r="A44" s="25" t="s">
        <v>41</v>
      </c>
    </row>
    <row r="45" spans="1:42">
      <c r="A45" s="26" t="s">
        <v>0</v>
      </c>
      <c r="B45" s="10" t="s">
        <v>42</v>
      </c>
      <c r="C45" s="27" t="s">
        <v>56</v>
      </c>
      <c r="D45" s="27" t="s">
        <v>57</v>
      </c>
      <c r="E45" s="27" t="s">
        <v>58</v>
      </c>
      <c r="F45" s="27" t="s">
        <v>59</v>
      </c>
      <c r="G45" s="27" t="s">
        <v>60</v>
      </c>
      <c r="H45" s="10" t="s">
        <v>61</v>
      </c>
      <c r="I45" s="10" t="s">
        <v>43</v>
      </c>
      <c r="V45" s="2"/>
      <c r="AC45" s="2"/>
      <c r="AD45" s="2"/>
      <c r="AE45" s="2"/>
      <c r="AF45" s="28"/>
      <c r="AK45" s="29"/>
      <c r="AL45" s="29"/>
      <c r="AP45" s="2"/>
    </row>
    <row r="46" spans="1:42">
      <c r="B46" s="30">
        <v>1</v>
      </c>
      <c r="C46" s="11">
        <v>0</v>
      </c>
      <c r="D46" s="11">
        <v>1</v>
      </c>
      <c r="E46" s="11">
        <v>0</v>
      </c>
      <c r="F46" s="11">
        <v>2</v>
      </c>
      <c r="G46" s="11">
        <v>1</v>
      </c>
      <c r="H46" s="11">
        <v>1</v>
      </c>
      <c r="I46" s="9">
        <v>7</v>
      </c>
      <c r="V46" s="2"/>
      <c r="AC46" s="2"/>
      <c r="AD46" s="2"/>
      <c r="AE46" s="2"/>
      <c r="AF46" s="28"/>
      <c r="AK46" s="29"/>
      <c r="AL46" s="29"/>
      <c r="AP46" s="2"/>
    </row>
    <row r="47" spans="1:42">
      <c r="B47" s="30">
        <v>2</v>
      </c>
      <c r="C47" s="11">
        <v>0</v>
      </c>
      <c r="D47" s="11">
        <v>2</v>
      </c>
      <c r="E47" s="11">
        <v>0</v>
      </c>
      <c r="F47" s="11">
        <v>5</v>
      </c>
      <c r="G47" s="11">
        <v>0</v>
      </c>
      <c r="H47" s="11">
        <v>3</v>
      </c>
      <c r="I47" s="9">
        <v>10</v>
      </c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P47" s="2"/>
    </row>
    <row r="48" spans="1:42">
      <c r="B48" s="30">
        <v>3</v>
      </c>
      <c r="C48" s="11">
        <v>0</v>
      </c>
      <c r="D48" s="11">
        <v>2</v>
      </c>
      <c r="E48" s="11">
        <v>2</v>
      </c>
      <c r="F48" s="11">
        <v>6</v>
      </c>
      <c r="G48" s="11">
        <v>0</v>
      </c>
      <c r="H48" s="11">
        <v>4</v>
      </c>
      <c r="I48" s="9">
        <v>11</v>
      </c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P48" s="2"/>
    </row>
    <row r="49" spans="1:42">
      <c r="B49" s="30">
        <v>4</v>
      </c>
      <c r="C49" s="11">
        <v>0</v>
      </c>
      <c r="D49" s="11">
        <v>2</v>
      </c>
      <c r="E49" s="11">
        <v>0</v>
      </c>
      <c r="F49" s="11">
        <v>4</v>
      </c>
      <c r="G49" s="11">
        <v>2</v>
      </c>
      <c r="H49" s="11">
        <v>2</v>
      </c>
      <c r="I49" s="9">
        <v>6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 t="s">
        <v>6</v>
      </c>
      <c r="C50" s="34">
        <v>0</v>
      </c>
      <c r="D50" s="34">
        <v>7</v>
      </c>
      <c r="E50" s="34">
        <v>2</v>
      </c>
      <c r="F50" s="34">
        <v>17</v>
      </c>
      <c r="G50" s="34">
        <v>3</v>
      </c>
      <c r="H50" s="34">
        <v>10</v>
      </c>
      <c r="I50" s="9">
        <v>34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A51" s="16" t="s">
        <v>1</v>
      </c>
      <c r="B51" s="10" t="s">
        <v>42</v>
      </c>
      <c r="C51" s="27" t="s">
        <v>56</v>
      </c>
      <c r="D51" s="27" t="s">
        <v>57</v>
      </c>
      <c r="E51" s="27" t="s">
        <v>58</v>
      </c>
      <c r="F51" s="27" t="s">
        <v>59</v>
      </c>
      <c r="G51" s="27" t="s">
        <v>60</v>
      </c>
      <c r="H51" s="10" t="s">
        <v>61</v>
      </c>
      <c r="I51" s="9" t="s">
        <v>43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>
        <v>1</v>
      </c>
      <c r="C52" s="11">
        <v>0</v>
      </c>
      <c r="D52" s="11">
        <v>0</v>
      </c>
      <c r="E52" s="11">
        <v>1</v>
      </c>
      <c r="F52" s="11">
        <v>0</v>
      </c>
      <c r="G52" s="11">
        <v>0</v>
      </c>
      <c r="H52" s="11">
        <v>0</v>
      </c>
      <c r="I52" s="9">
        <v>4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B53" s="30">
        <v>2</v>
      </c>
      <c r="C53" s="11">
        <v>0</v>
      </c>
      <c r="D53" s="11">
        <v>1</v>
      </c>
      <c r="E53" s="11">
        <v>2</v>
      </c>
      <c r="F53" s="11">
        <v>5</v>
      </c>
      <c r="G53" s="11">
        <v>0</v>
      </c>
      <c r="H53" s="11">
        <v>4</v>
      </c>
      <c r="I53" s="9">
        <v>12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>
        <v>3</v>
      </c>
      <c r="C54" s="11">
        <v>1</v>
      </c>
      <c r="D54" s="11">
        <v>2</v>
      </c>
      <c r="E54" s="11">
        <v>1</v>
      </c>
      <c r="F54" s="11">
        <v>5</v>
      </c>
      <c r="G54" s="11">
        <v>3</v>
      </c>
      <c r="H54" s="11">
        <v>2</v>
      </c>
      <c r="I54" s="9">
        <v>9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N54" s="29"/>
      <c r="AO54" s="35"/>
      <c r="AP54" s="2"/>
    </row>
    <row r="55" spans="1:42">
      <c r="B55" s="30">
        <v>4</v>
      </c>
      <c r="C55" s="11">
        <v>0</v>
      </c>
      <c r="D55" s="11">
        <v>1</v>
      </c>
      <c r="E55" s="11">
        <v>2</v>
      </c>
      <c r="F55" s="11">
        <v>0</v>
      </c>
      <c r="G55" s="11">
        <v>0</v>
      </c>
      <c r="H55" s="11">
        <v>0</v>
      </c>
      <c r="I55" s="9">
        <v>4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N55" s="29"/>
      <c r="AP55" s="2"/>
    </row>
    <row r="56" spans="1:42">
      <c r="B56" s="30" t="s">
        <v>6</v>
      </c>
      <c r="C56" s="34">
        <v>1</v>
      </c>
      <c r="D56" s="34">
        <v>4</v>
      </c>
      <c r="E56" s="11">
        <v>6</v>
      </c>
      <c r="F56" s="34">
        <v>10</v>
      </c>
      <c r="G56" s="34">
        <v>3</v>
      </c>
      <c r="H56" s="34">
        <v>6</v>
      </c>
      <c r="I56" s="9">
        <v>29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N56" s="29"/>
      <c r="AP56" s="2"/>
    </row>
    <row r="57" spans="1:42">
      <c r="A57" s="26" t="s">
        <v>2</v>
      </c>
      <c r="B57" s="10" t="s">
        <v>42</v>
      </c>
      <c r="C57" s="27" t="s">
        <v>56</v>
      </c>
      <c r="D57" s="27" t="s">
        <v>57</v>
      </c>
      <c r="E57" s="27" t="s">
        <v>58</v>
      </c>
      <c r="F57" s="27" t="s">
        <v>59</v>
      </c>
      <c r="G57" s="27" t="s">
        <v>60</v>
      </c>
      <c r="H57" s="10" t="s">
        <v>61</v>
      </c>
      <c r="I57" s="9" t="s">
        <v>43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>
        <v>1</v>
      </c>
      <c r="C58" s="11">
        <v>1</v>
      </c>
      <c r="D58" s="11">
        <v>1</v>
      </c>
      <c r="E58" s="11">
        <v>0</v>
      </c>
      <c r="F58" s="11">
        <v>2</v>
      </c>
      <c r="G58" s="11">
        <v>0</v>
      </c>
      <c r="H58" s="11">
        <v>2</v>
      </c>
      <c r="I58" s="9">
        <v>10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N58" s="29"/>
      <c r="AP58" s="2"/>
    </row>
    <row r="59" spans="1:42">
      <c r="B59" s="30">
        <v>2</v>
      </c>
      <c r="C59" s="11">
        <v>0</v>
      </c>
      <c r="D59" s="11">
        <v>2</v>
      </c>
      <c r="E59" s="11">
        <v>0</v>
      </c>
      <c r="F59" s="11">
        <v>4</v>
      </c>
      <c r="G59" s="11">
        <v>1</v>
      </c>
      <c r="H59" s="11">
        <v>3</v>
      </c>
      <c r="I59" s="9">
        <v>8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N59" s="29"/>
      <c r="AP59" s="2"/>
    </row>
    <row r="60" spans="1:42">
      <c r="B60" s="30">
        <v>3</v>
      </c>
      <c r="C60" s="11">
        <v>0</v>
      </c>
      <c r="D60" s="11">
        <v>2</v>
      </c>
      <c r="E60" s="11">
        <v>1</v>
      </c>
      <c r="F60" s="11">
        <v>3</v>
      </c>
      <c r="G60" s="11">
        <v>1</v>
      </c>
      <c r="H60" s="11">
        <v>2</v>
      </c>
      <c r="I60" s="9">
        <v>8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N60" s="29"/>
      <c r="AP60" s="2"/>
    </row>
    <row r="61" spans="1:42">
      <c r="B61" s="30">
        <v>4</v>
      </c>
      <c r="C61" s="11">
        <v>1</v>
      </c>
      <c r="D61" s="11">
        <v>3</v>
      </c>
      <c r="E61" s="11">
        <v>1</v>
      </c>
      <c r="F61" s="11">
        <v>0</v>
      </c>
      <c r="G61" s="11">
        <v>0</v>
      </c>
      <c r="H61" s="11">
        <v>0</v>
      </c>
      <c r="I61" s="9">
        <v>7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N61" s="29"/>
      <c r="AP61" s="2"/>
    </row>
    <row r="62" spans="1:42">
      <c r="B62" s="30" t="s">
        <v>6</v>
      </c>
      <c r="C62" s="34">
        <v>2</v>
      </c>
      <c r="D62" s="34">
        <v>8</v>
      </c>
      <c r="E62" s="34">
        <v>2</v>
      </c>
      <c r="F62" s="34">
        <v>9</v>
      </c>
      <c r="G62" s="34">
        <v>2</v>
      </c>
      <c r="H62" s="34">
        <v>7</v>
      </c>
      <c r="I62" s="9">
        <v>33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N62" s="29"/>
      <c r="AP62" s="2"/>
    </row>
    <row r="63" spans="1:42">
      <c r="A63" s="26" t="s">
        <v>3</v>
      </c>
      <c r="B63" s="10" t="s">
        <v>42</v>
      </c>
      <c r="C63" s="27" t="s">
        <v>56</v>
      </c>
      <c r="D63" s="27" t="s">
        <v>57</v>
      </c>
      <c r="E63" s="27" t="s">
        <v>58</v>
      </c>
      <c r="F63" s="27" t="s">
        <v>59</v>
      </c>
      <c r="G63" s="27" t="s">
        <v>60</v>
      </c>
      <c r="H63" s="10" t="s">
        <v>61</v>
      </c>
      <c r="I63" s="9" t="s">
        <v>43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P63" s="2"/>
    </row>
    <row r="64" spans="1:42">
      <c r="B64" s="30">
        <v>1</v>
      </c>
      <c r="C64" s="11">
        <v>0</v>
      </c>
      <c r="D64" s="11">
        <v>0</v>
      </c>
      <c r="E64" s="11">
        <v>3</v>
      </c>
      <c r="F64" s="11">
        <v>4</v>
      </c>
      <c r="G64" s="11">
        <v>1</v>
      </c>
      <c r="H64" s="11">
        <v>3</v>
      </c>
      <c r="I64" s="9">
        <v>14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P64" s="2"/>
    </row>
    <row r="65" spans="1:42">
      <c r="B65" s="30">
        <v>2</v>
      </c>
      <c r="C65" s="11">
        <v>2</v>
      </c>
      <c r="D65" s="11">
        <v>5</v>
      </c>
      <c r="E65" s="11">
        <v>2</v>
      </c>
      <c r="F65" s="11">
        <v>6</v>
      </c>
      <c r="G65" s="11">
        <v>1</v>
      </c>
      <c r="H65" s="11">
        <v>3</v>
      </c>
      <c r="I65" s="9">
        <v>22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P65" s="2"/>
    </row>
    <row r="66" spans="1:42">
      <c r="B66" s="30">
        <v>3</v>
      </c>
      <c r="C66" s="11">
        <v>2</v>
      </c>
      <c r="D66" s="11">
        <v>4</v>
      </c>
      <c r="E66" s="11">
        <v>6</v>
      </c>
      <c r="F66" s="11">
        <v>2</v>
      </c>
      <c r="G66" s="11">
        <v>0</v>
      </c>
      <c r="H66" s="11">
        <v>1</v>
      </c>
      <c r="I66" s="9">
        <v>19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0">
        <v>4</v>
      </c>
      <c r="C67" s="11">
        <v>1</v>
      </c>
      <c r="D67" s="11">
        <v>3</v>
      </c>
      <c r="E67" s="11">
        <v>4</v>
      </c>
      <c r="F67" s="11">
        <v>2</v>
      </c>
      <c r="G67" s="11">
        <v>1</v>
      </c>
      <c r="H67" s="11">
        <v>0</v>
      </c>
      <c r="I67" s="9">
        <v>15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P67" s="2"/>
    </row>
    <row r="68" spans="1:42">
      <c r="B68" s="30" t="s">
        <v>6</v>
      </c>
      <c r="C68" s="34">
        <v>5</v>
      </c>
      <c r="D68" s="34">
        <v>12</v>
      </c>
      <c r="E68" s="34">
        <v>15</v>
      </c>
      <c r="F68" s="34">
        <v>14</v>
      </c>
      <c r="G68" s="34">
        <v>3</v>
      </c>
      <c r="H68" s="34">
        <v>7</v>
      </c>
      <c r="I68" s="9">
        <v>70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P68" s="2"/>
    </row>
    <row r="69" spans="1:42">
      <c r="A69" s="16" t="s">
        <v>4</v>
      </c>
      <c r="B69" s="10" t="s">
        <v>42</v>
      </c>
      <c r="C69" s="27" t="s">
        <v>56</v>
      </c>
      <c r="D69" s="27" t="s">
        <v>57</v>
      </c>
      <c r="E69" s="27" t="s">
        <v>58</v>
      </c>
      <c r="F69" s="27" t="s">
        <v>59</v>
      </c>
      <c r="G69" s="27" t="s">
        <v>60</v>
      </c>
      <c r="H69" s="10" t="s">
        <v>61</v>
      </c>
      <c r="I69" s="9" t="s">
        <v>43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P69" s="2"/>
    </row>
    <row r="70" spans="1:42">
      <c r="B70" s="30">
        <v>1</v>
      </c>
      <c r="C70" s="11">
        <v>0</v>
      </c>
      <c r="D70" s="11">
        <v>1</v>
      </c>
      <c r="E70" s="11">
        <v>0</v>
      </c>
      <c r="F70" s="11">
        <v>2</v>
      </c>
      <c r="G70" s="11">
        <v>2</v>
      </c>
      <c r="H70" s="11">
        <v>0</v>
      </c>
      <c r="I70" s="9">
        <v>6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P70" s="2"/>
    </row>
    <row r="71" spans="1:42">
      <c r="B71" s="30">
        <v>2</v>
      </c>
      <c r="C71" s="11">
        <v>0</v>
      </c>
      <c r="D71" s="11">
        <v>2</v>
      </c>
      <c r="E71" s="11">
        <v>2</v>
      </c>
      <c r="F71" s="11">
        <v>2</v>
      </c>
      <c r="G71" s="11">
        <v>1</v>
      </c>
      <c r="H71" s="11">
        <v>1</v>
      </c>
      <c r="I71" s="9">
        <v>8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P71" s="2"/>
    </row>
    <row r="72" spans="1:42">
      <c r="B72" s="30">
        <v>3</v>
      </c>
      <c r="C72" s="11">
        <v>1</v>
      </c>
      <c r="D72" s="11">
        <v>1</v>
      </c>
      <c r="E72" s="11">
        <v>4</v>
      </c>
      <c r="F72" s="11">
        <v>3</v>
      </c>
      <c r="G72" s="11">
        <v>0</v>
      </c>
      <c r="H72" s="11">
        <v>0</v>
      </c>
      <c r="I72" s="9">
        <v>14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P72" s="2"/>
    </row>
    <row r="73" spans="1:42">
      <c r="B73" s="30">
        <v>4</v>
      </c>
      <c r="C73" s="11">
        <v>0</v>
      </c>
      <c r="D73" s="11">
        <v>0</v>
      </c>
      <c r="E73" s="11">
        <v>3</v>
      </c>
      <c r="F73" s="11">
        <v>2</v>
      </c>
      <c r="G73" s="11">
        <v>1</v>
      </c>
      <c r="H73" s="11">
        <v>0</v>
      </c>
      <c r="I73" s="9">
        <v>5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 t="s">
        <v>6</v>
      </c>
      <c r="C74" s="34">
        <v>1</v>
      </c>
      <c r="D74" s="34">
        <v>4</v>
      </c>
      <c r="E74" s="34">
        <v>9</v>
      </c>
      <c r="F74" s="34">
        <v>9</v>
      </c>
      <c r="G74" s="34">
        <v>4</v>
      </c>
      <c r="H74" s="34">
        <v>1</v>
      </c>
      <c r="I74" s="9">
        <v>33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A75" s="18" t="s">
        <v>5</v>
      </c>
      <c r="B75" s="10" t="s">
        <v>42</v>
      </c>
      <c r="C75" s="27" t="s">
        <v>56</v>
      </c>
      <c r="D75" s="27" t="s">
        <v>57</v>
      </c>
      <c r="E75" s="27" t="s">
        <v>58</v>
      </c>
      <c r="F75" s="27" t="s">
        <v>59</v>
      </c>
      <c r="G75" s="27" t="s">
        <v>60</v>
      </c>
      <c r="H75" s="10" t="s">
        <v>61</v>
      </c>
      <c r="I75" s="9" t="s">
        <v>43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A76" s="73"/>
      <c r="B76" s="30">
        <v>1</v>
      </c>
      <c r="C76" s="11">
        <v>0</v>
      </c>
      <c r="D76" s="11">
        <v>9</v>
      </c>
      <c r="E76" s="11">
        <v>3</v>
      </c>
      <c r="F76" s="11">
        <v>5</v>
      </c>
      <c r="G76" s="11">
        <v>0</v>
      </c>
      <c r="H76" s="11">
        <v>4</v>
      </c>
      <c r="I76" s="9">
        <v>28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A77" s="73"/>
      <c r="B77" s="30">
        <v>2</v>
      </c>
      <c r="C77" s="11">
        <v>1</v>
      </c>
      <c r="D77" s="11">
        <v>1</v>
      </c>
      <c r="E77" s="11">
        <v>5</v>
      </c>
      <c r="F77" s="11">
        <v>1</v>
      </c>
      <c r="G77" s="11">
        <v>0</v>
      </c>
      <c r="H77" s="11">
        <v>0</v>
      </c>
      <c r="I77" s="9">
        <v>13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A78" s="5"/>
      <c r="B78" s="30" t="s">
        <v>6</v>
      </c>
      <c r="C78" s="34">
        <v>1</v>
      </c>
      <c r="D78" s="34">
        <v>10</v>
      </c>
      <c r="E78" s="34">
        <v>8</v>
      </c>
      <c r="F78" s="34">
        <v>6</v>
      </c>
      <c r="G78" s="34">
        <v>0</v>
      </c>
      <c r="H78" s="34">
        <v>4</v>
      </c>
      <c r="I78" s="9">
        <v>41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B79" s="33"/>
      <c r="C79" s="36"/>
      <c r="D79" s="36"/>
      <c r="E79" s="36"/>
      <c r="F79" s="36"/>
      <c r="G79" s="2"/>
      <c r="H79" s="2"/>
      <c r="I79" s="2"/>
      <c r="J79" s="2"/>
      <c r="K79" s="2"/>
      <c r="L79" s="17"/>
      <c r="M79" s="17"/>
      <c r="N79" s="17"/>
      <c r="O79" s="17"/>
      <c r="U79" s="2"/>
      <c r="X79" s="2"/>
      <c r="Y79" s="31"/>
      <c r="Z79" s="31"/>
      <c r="AA79" s="31"/>
      <c r="AB79" s="32"/>
      <c r="AC79" s="32"/>
      <c r="AD79" s="32"/>
      <c r="AE79" s="33"/>
      <c r="AF79" s="28"/>
      <c r="AG79" s="28"/>
      <c r="AJ79" s="29"/>
      <c r="AK79" s="29"/>
      <c r="AL79" s="29"/>
      <c r="AO79" s="2"/>
    </row>
    <row r="80" spans="1:42">
      <c r="A80" s="2" t="s">
        <v>36</v>
      </c>
    </row>
    <row r="82" spans="1:4">
      <c r="A82" s="70" t="s">
        <v>23</v>
      </c>
    </row>
    <row r="83" spans="1:4" s="2" customFormat="1">
      <c r="A83" s="9"/>
      <c r="B83" s="9" t="s">
        <v>20</v>
      </c>
      <c r="C83" s="9" t="s">
        <v>21</v>
      </c>
      <c r="D83" s="9" t="s">
        <v>22</v>
      </c>
    </row>
    <row r="84" spans="1:4">
      <c r="A84" s="71">
        <v>44866</v>
      </c>
      <c r="B84" s="11">
        <v>5</v>
      </c>
      <c r="C84" s="11">
        <v>0</v>
      </c>
      <c r="D84" s="11">
        <f t="shared" ref="D84" si="4">SUM(B84:C84)</f>
        <v>5</v>
      </c>
    </row>
    <row r="85" spans="1:4">
      <c r="A85" s="71">
        <v>44867</v>
      </c>
      <c r="B85" s="11">
        <v>6</v>
      </c>
      <c r="C85" s="11">
        <v>0</v>
      </c>
      <c r="D85" s="11">
        <f t="shared" ref="D85" si="5">SUM(B85:C85)</f>
        <v>6</v>
      </c>
    </row>
    <row r="86" spans="1:4">
      <c r="A86" s="71">
        <v>44868</v>
      </c>
      <c r="B86" s="11">
        <v>5</v>
      </c>
      <c r="C86" s="11">
        <v>0</v>
      </c>
      <c r="D86" s="11">
        <f t="shared" ref="D86:D91" si="6">SUM(B86:C86)</f>
        <v>5</v>
      </c>
    </row>
    <row r="87" spans="1:4">
      <c r="A87" s="71">
        <v>44869</v>
      </c>
      <c r="B87" s="11">
        <v>7</v>
      </c>
      <c r="C87" s="11">
        <v>0</v>
      </c>
      <c r="D87" s="11">
        <f t="shared" si="6"/>
        <v>7</v>
      </c>
    </row>
    <row r="88" spans="1:4">
      <c r="A88" s="71">
        <v>44870</v>
      </c>
      <c r="B88" s="11">
        <v>8</v>
      </c>
      <c r="C88" s="11">
        <v>0</v>
      </c>
      <c r="D88" s="11">
        <f t="shared" si="6"/>
        <v>8</v>
      </c>
    </row>
    <row r="89" spans="1:4">
      <c r="A89" s="71">
        <v>44871</v>
      </c>
      <c r="B89" s="11">
        <v>6</v>
      </c>
      <c r="C89" s="11">
        <v>0</v>
      </c>
      <c r="D89" s="11">
        <f t="shared" si="6"/>
        <v>6</v>
      </c>
    </row>
    <row r="90" spans="1:4">
      <c r="A90" s="72">
        <v>44872</v>
      </c>
      <c r="B90" s="78">
        <v>10</v>
      </c>
      <c r="C90" s="11">
        <v>0</v>
      </c>
      <c r="D90" s="11">
        <f t="shared" si="6"/>
        <v>10</v>
      </c>
    </row>
    <row r="91" spans="1:4">
      <c r="A91" s="72">
        <v>44873</v>
      </c>
      <c r="B91" s="46">
        <v>18</v>
      </c>
      <c r="C91" s="11">
        <v>0</v>
      </c>
      <c r="D91" s="11">
        <f t="shared" si="6"/>
        <v>18</v>
      </c>
    </row>
    <row r="92" spans="1:4">
      <c r="A92" s="72">
        <v>44874</v>
      </c>
      <c r="B92" s="46">
        <v>20</v>
      </c>
      <c r="C92" s="11">
        <v>0</v>
      </c>
      <c r="D92" s="11">
        <f t="shared" ref="D92" si="7">SUM(B92:C92)</f>
        <v>20</v>
      </c>
    </row>
    <row r="93" spans="1:4">
      <c r="A93" s="72">
        <v>44875</v>
      </c>
      <c r="B93" s="46">
        <v>24</v>
      </c>
      <c r="C93" s="11">
        <v>0</v>
      </c>
      <c r="D93" s="11">
        <f t="shared" ref="D93" si="8">SUM(B93:C93)</f>
        <v>24</v>
      </c>
    </row>
    <row r="94" spans="1:4">
      <c r="A94" s="72">
        <v>44876</v>
      </c>
      <c r="B94" s="46">
        <v>25</v>
      </c>
      <c r="C94" s="11">
        <v>0</v>
      </c>
      <c r="D94" s="11">
        <f t="shared" ref="D94:D96" si="9">SUM(B94:C94)</f>
        <v>25</v>
      </c>
    </row>
    <row r="95" spans="1:4">
      <c r="A95" s="72">
        <v>44877</v>
      </c>
      <c r="B95" s="46">
        <v>23</v>
      </c>
      <c r="C95" s="11">
        <v>0</v>
      </c>
      <c r="D95" s="11">
        <f t="shared" si="9"/>
        <v>23</v>
      </c>
    </row>
    <row r="96" spans="1:4">
      <c r="A96" s="72">
        <v>44878</v>
      </c>
      <c r="B96" s="46">
        <v>20</v>
      </c>
      <c r="C96" s="11">
        <v>0</v>
      </c>
      <c r="D96" s="11">
        <f t="shared" si="9"/>
        <v>20</v>
      </c>
    </row>
    <row r="97" spans="1:13">
      <c r="A97" s="72">
        <v>44879</v>
      </c>
      <c r="B97" s="46">
        <v>22</v>
      </c>
      <c r="C97" s="11">
        <v>0</v>
      </c>
      <c r="D97" s="11">
        <f t="shared" ref="D97" si="10">SUM(B97:C97)</f>
        <v>22</v>
      </c>
    </row>
    <row r="98" spans="1:13">
      <c r="A98" s="17"/>
    </row>
    <row r="99" spans="1:13" s="38" customFormat="1" ht="24">
      <c r="A99" s="42" t="s">
        <v>49</v>
      </c>
    </row>
    <row r="100" spans="1:13" s="38" customFormat="1">
      <c r="A100" s="2"/>
      <c r="B100"/>
      <c r="C100"/>
      <c r="D100"/>
      <c r="E100"/>
      <c r="F100"/>
    </row>
    <row r="101" spans="1:13" s="38" customFormat="1">
      <c r="A101" s="92">
        <v>44774</v>
      </c>
      <c r="B101" s="92"/>
      <c r="C101" s="39" t="s">
        <v>45</v>
      </c>
      <c r="D101" s="40" t="s">
        <v>46</v>
      </c>
      <c r="E101" s="40" t="s">
        <v>47</v>
      </c>
      <c r="F101"/>
    </row>
    <row r="102" spans="1:13" s="38" customFormat="1">
      <c r="A102" s="55" t="s">
        <v>44</v>
      </c>
      <c r="B102" s="45"/>
      <c r="C102" s="43">
        <v>7</v>
      </c>
      <c r="D102" s="44">
        <v>1</v>
      </c>
      <c r="E102" s="48">
        <f>D102/C102</f>
        <v>0.14285714285714285</v>
      </c>
      <c r="F102"/>
      <c r="G102" s="41"/>
      <c r="H102" s="41"/>
      <c r="I102" s="41"/>
      <c r="J102" s="41"/>
      <c r="K102" s="41"/>
      <c r="L102" s="41"/>
      <c r="M102" s="41"/>
    </row>
    <row r="103" spans="1:13" s="38" customFormat="1" ht="21" thickBot="1">
      <c r="A103" s="56" t="s">
        <v>51</v>
      </c>
      <c r="B103" s="49"/>
      <c r="C103" s="50">
        <v>38</v>
      </c>
      <c r="D103" s="51">
        <v>9</v>
      </c>
      <c r="E103" s="52">
        <f>D103/C103</f>
        <v>0.23684210526315788</v>
      </c>
      <c r="F103"/>
    </row>
    <row r="104" spans="1:13" s="38" customFormat="1" ht="21" thickBot="1">
      <c r="A104" s="57" t="s">
        <v>50</v>
      </c>
      <c r="B104" s="53"/>
      <c r="C104" s="54">
        <f>SUM(C102:C103)</f>
        <v>45</v>
      </c>
      <c r="D104" s="54">
        <f>SUM(D102:D103)</f>
        <v>10</v>
      </c>
      <c r="E104" s="60">
        <f>D104/C104</f>
        <v>0.22222222222222221</v>
      </c>
      <c r="F104"/>
    </row>
    <row r="105" spans="1:13" s="38" customFormat="1">
      <c r="A105" s="2"/>
      <c r="B105"/>
      <c r="C105"/>
      <c r="D105"/>
      <c r="E105"/>
      <c r="F105"/>
    </row>
    <row r="106" spans="1:13" s="38" customFormat="1">
      <c r="A106" s="92">
        <v>44805</v>
      </c>
      <c r="B106" s="92"/>
      <c r="C106" s="39" t="s">
        <v>45</v>
      </c>
      <c r="D106" s="40" t="s">
        <v>46</v>
      </c>
      <c r="E106" s="40" t="s">
        <v>47</v>
      </c>
      <c r="F106"/>
    </row>
    <row r="107" spans="1:13" s="38" customFormat="1">
      <c r="A107" s="55" t="s">
        <v>44</v>
      </c>
      <c r="B107" s="45"/>
      <c r="C107" s="43">
        <v>11</v>
      </c>
      <c r="D107" s="44">
        <v>0</v>
      </c>
      <c r="E107" s="48">
        <f>D107/C107</f>
        <v>0</v>
      </c>
      <c r="F107"/>
      <c r="G107" s="41"/>
      <c r="H107" s="41"/>
      <c r="I107" s="41"/>
      <c r="J107" s="41"/>
      <c r="K107" s="41"/>
      <c r="L107" s="41"/>
      <c r="M107" s="41"/>
    </row>
    <row r="108" spans="1:13" s="38" customFormat="1" ht="21" thickBot="1">
      <c r="A108" s="56" t="s">
        <v>51</v>
      </c>
      <c r="B108" s="49"/>
      <c r="C108" s="50">
        <v>34</v>
      </c>
      <c r="D108" s="51">
        <v>4</v>
      </c>
      <c r="E108" s="52">
        <f>D108/C108</f>
        <v>0.11764705882352941</v>
      </c>
      <c r="F108" s="61"/>
    </row>
    <row r="109" spans="1:13" s="38" customFormat="1" ht="21" thickBot="1">
      <c r="A109" s="57" t="s">
        <v>50</v>
      </c>
      <c r="B109" s="53"/>
      <c r="C109" s="54">
        <f>SUM(C107:C108)</f>
        <v>45</v>
      </c>
      <c r="D109" s="54">
        <f>SUM(D107:D108)</f>
        <v>4</v>
      </c>
      <c r="E109" s="60">
        <f>D109/C109</f>
        <v>8.8888888888888892E-2</v>
      </c>
      <c r="F109"/>
    </row>
    <row r="110" spans="1:13" s="38" customFormat="1">
      <c r="A110" s="2"/>
      <c r="B110"/>
      <c r="C110"/>
      <c r="D110"/>
      <c r="E110"/>
      <c r="F110"/>
    </row>
    <row r="111" spans="1:13" s="38" customFormat="1">
      <c r="A111" s="92">
        <v>44835</v>
      </c>
      <c r="B111" s="92"/>
      <c r="C111" s="39" t="s">
        <v>45</v>
      </c>
      <c r="D111" s="40" t="s">
        <v>46</v>
      </c>
      <c r="E111" s="40" t="s">
        <v>47</v>
      </c>
      <c r="F111"/>
    </row>
    <row r="112" spans="1:13" s="38" customFormat="1">
      <c r="A112" s="55" t="s">
        <v>44</v>
      </c>
      <c r="B112" s="45"/>
      <c r="C112" s="43">
        <v>38</v>
      </c>
      <c r="D112" s="44">
        <v>1</v>
      </c>
      <c r="E112" s="48">
        <f>D112/C112</f>
        <v>2.6315789473684209E-2</v>
      </c>
      <c r="F112"/>
      <c r="G112" s="41"/>
      <c r="H112" s="41"/>
      <c r="I112" s="41"/>
      <c r="J112" s="41"/>
      <c r="K112" s="41"/>
      <c r="L112" s="41"/>
      <c r="M112" s="41"/>
    </row>
    <row r="113" spans="1:13" s="38" customFormat="1" ht="21" thickBot="1">
      <c r="A113" s="56" t="s">
        <v>51</v>
      </c>
      <c r="B113" s="49"/>
      <c r="C113" s="50">
        <v>43</v>
      </c>
      <c r="D113" s="51">
        <v>5</v>
      </c>
      <c r="E113" s="52">
        <f>D113/C113</f>
        <v>0.11627906976744186</v>
      </c>
      <c r="F113" s="61"/>
    </row>
    <row r="114" spans="1:13" s="38" customFormat="1" ht="21" thickBot="1">
      <c r="A114" s="57" t="s">
        <v>50</v>
      </c>
      <c r="B114" s="53"/>
      <c r="C114" s="54">
        <f>SUM(C112:C113)</f>
        <v>81</v>
      </c>
      <c r="D114" s="54">
        <f>SUM(D112:D113)</f>
        <v>6</v>
      </c>
      <c r="E114" s="60">
        <f>D114/C114</f>
        <v>7.407407407407407E-2</v>
      </c>
      <c r="F114"/>
    </row>
    <row r="115" spans="1:13" s="38" customFormat="1">
      <c r="A115" s="2"/>
      <c r="B115"/>
      <c r="C115"/>
      <c r="D115"/>
      <c r="E115"/>
      <c r="F115"/>
    </row>
    <row r="116" spans="1:13">
      <c r="G116" s="17"/>
      <c r="H116" s="13"/>
    </row>
    <row r="117" spans="1:13" s="12" customFormat="1" ht="24">
      <c r="A117" s="75" t="s">
        <v>24</v>
      </c>
      <c r="F117" s="12" t="s">
        <v>12</v>
      </c>
      <c r="G117" s="23">
        <f>G6</f>
        <v>44879</v>
      </c>
      <c r="H117" s="24">
        <f>H6</f>
        <v>0.97916666666666663</v>
      </c>
    </row>
    <row r="118" spans="1:13">
      <c r="A118" s="70"/>
      <c r="G118" s="17"/>
      <c r="H118" s="13"/>
    </row>
    <row r="119" spans="1:13">
      <c r="A119" s="90" t="s">
        <v>14</v>
      </c>
      <c r="B119" s="91" t="s">
        <v>25</v>
      </c>
      <c r="C119" s="91"/>
      <c r="D119" s="91"/>
      <c r="E119" s="91" t="s">
        <v>29</v>
      </c>
      <c r="F119" s="91"/>
      <c r="G119" s="91"/>
      <c r="H119" s="9" t="s">
        <v>31</v>
      </c>
      <c r="I119" s="91" t="s">
        <v>37</v>
      </c>
      <c r="K119" s="90" t="s">
        <v>14</v>
      </c>
      <c r="L119" s="3" t="s">
        <v>31</v>
      </c>
      <c r="M119" s="20" t="s">
        <v>38</v>
      </c>
    </row>
    <row r="120" spans="1:13" ht="21">
      <c r="A120" s="90"/>
      <c r="B120" s="14" t="s">
        <v>26</v>
      </c>
      <c r="C120" s="14" t="s">
        <v>27</v>
      </c>
      <c r="D120" s="14" t="s">
        <v>28</v>
      </c>
      <c r="E120" s="1" t="s">
        <v>30</v>
      </c>
      <c r="F120" s="1" t="s">
        <v>34</v>
      </c>
      <c r="G120" s="14" t="s">
        <v>28</v>
      </c>
      <c r="H120" s="15" t="s">
        <v>33</v>
      </c>
      <c r="I120" s="91"/>
      <c r="K120" s="90"/>
      <c r="L120" s="22" t="s">
        <v>32</v>
      </c>
      <c r="M120" s="21" t="s">
        <v>39</v>
      </c>
    </row>
    <row r="121" spans="1:13">
      <c r="A121" s="9" t="s">
        <v>7</v>
      </c>
      <c r="B121" s="30"/>
      <c r="C121" s="30"/>
      <c r="D121" s="30"/>
      <c r="E121" s="30"/>
      <c r="F121" s="30"/>
      <c r="G121" s="30"/>
      <c r="H121" s="30"/>
      <c r="I121" s="11">
        <f>SUM(B121:H121)</f>
        <v>0</v>
      </c>
      <c r="K121" s="9" t="s">
        <v>7</v>
      </c>
      <c r="L121" s="9">
        <v>1</v>
      </c>
      <c r="M121" s="19">
        <v>0</v>
      </c>
    </row>
    <row r="122" spans="1:13">
      <c r="A122" s="9" t="s">
        <v>8</v>
      </c>
      <c r="B122" s="30"/>
      <c r="C122" s="30"/>
      <c r="D122" s="30"/>
      <c r="E122" s="30"/>
      <c r="F122" s="30"/>
      <c r="G122" s="30"/>
      <c r="H122" s="30"/>
      <c r="I122" s="11">
        <f t="shared" ref="I122:I131" si="11">SUM(B122:H122)</f>
        <v>0</v>
      </c>
      <c r="K122" s="9" t="s">
        <v>8</v>
      </c>
      <c r="L122" s="9">
        <v>0</v>
      </c>
      <c r="M122" s="19">
        <v>7</v>
      </c>
    </row>
    <row r="123" spans="1:13">
      <c r="A123" s="9" t="s">
        <v>9</v>
      </c>
      <c r="B123" s="30"/>
      <c r="C123" s="30"/>
      <c r="D123" s="30">
        <v>1</v>
      </c>
      <c r="E123" s="30">
        <v>2</v>
      </c>
      <c r="F123" s="30"/>
      <c r="G123" s="30"/>
      <c r="H123" s="30"/>
      <c r="I123" s="11">
        <f t="shared" si="11"/>
        <v>3</v>
      </c>
      <c r="K123" s="9" t="s">
        <v>9</v>
      </c>
      <c r="L123" s="9">
        <v>0</v>
      </c>
      <c r="M123" s="19">
        <v>11</v>
      </c>
    </row>
    <row r="124" spans="1:13">
      <c r="A124" s="9" t="s">
        <v>10</v>
      </c>
      <c r="B124" s="30"/>
      <c r="C124" s="30"/>
      <c r="D124" s="30">
        <v>1</v>
      </c>
      <c r="E124" s="30">
        <v>2</v>
      </c>
      <c r="F124" s="30"/>
      <c r="G124" s="30"/>
      <c r="H124" s="30"/>
      <c r="I124" s="11">
        <f t="shared" si="11"/>
        <v>3</v>
      </c>
      <c r="K124" s="9" t="s">
        <v>10</v>
      </c>
      <c r="L124" s="9">
        <v>0</v>
      </c>
      <c r="M124" s="19">
        <v>83</v>
      </c>
    </row>
    <row r="125" spans="1:13">
      <c r="A125" s="9" t="s">
        <v>11</v>
      </c>
      <c r="B125" s="30"/>
      <c r="C125" s="30"/>
      <c r="D125" s="30"/>
      <c r="E125" s="30"/>
      <c r="F125" s="30"/>
      <c r="G125" s="30"/>
      <c r="H125" s="30"/>
      <c r="I125" s="11">
        <f t="shared" si="11"/>
        <v>0</v>
      </c>
      <c r="K125" s="9" t="s">
        <v>11</v>
      </c>
      <c r="L125" s="9">
        <v>0</v>
      </c>
      <c r="M125" s="19">
        <v>3</v>
      </c>
    </row>
    <row r="126" spans="1:13">
      <c r="A126" s="9" t="s">
        <v>16</v>
      </c>
      <c r="B126" s="30"/>
      <c r="C126" s="30"/>
      <c r="D126" s="30">
        <v>1</v>
      </c>
      <c r="E126" s="30"/>
      <c r="F126" s="30"/>
      <c r="G126" s="30"/>
      <c r="H126" s="30"/>
      <c r="I126" s="11">
        <f t="shared" si="11"/>
        <v>1</v>
      </c>
      <c r="K126" s="9" t="s">
        <v>16</v>
      </c>
      <c r="L126" s="9">
        <v>1</v>
      </c>
      <c r="M126" s="19">
        <v>0</v>
      </c>
    </row>
    <row r="127" spans="1:13">
      <c r="A127" s="9" t="s">
        <v>17</v>
      </c>
      <c r="B127" s="47"/>
      <c r="C127" s="30"/>
      <c r="D127" s="47"/>
      <c r="E127" s="47"/>
      <c r="F127" s="30"/>
      <c r="G127" s="30"/>
      <c r="H127" s="30"/>
      <c r="I127" s="11">
        <f t="shared" si="11"/>
        <v>0</v>
      </c>
      <c r="K127" s="9" t="s">
        <v>17</v>
      </c>
      <c r="L127" s="9">
        <v>4</v>
      </c>
      <c r="M127" s="19">
        <v>3</v>
      </c>
    </row>
    <row r="128" spans="1:13">
      <c r="A128" s="9" t="s">
        <v>19</v>
      </c>
      <c r="B128" s="30">
        <v>2</v>
      </c>
      <c r="C128" s="47"/>
      <c r="D128" s="30">
        <v>2</v>
      </c>
      <c r="E128" s="30">
        <v>1</v>
      </c>
      <c r="F128" s="30">
        <v>1</v>
      </c>
      <c r="G128" s="30"/>
      <c r="H128" s="30">
        <v>2</v>
      </c>
      <c r="I128" s="46">
        <f t="shared" si="11"/>
        <v>8</v>
      </c>
      <c r="J128" s="7" t="s">
        <v>18</v>
      </c>
      <c r="K128" s="9" t="s">
        <v>19</v>
      </c>
      <c r="L128" s="37">
        <v>10</v>
      </c>
      <c r="M128" s="19">
        <v>7</v>
      </c>
    </row>
    <row r="129" spans="1:13">
      <c r="A129" s="9" t="s">
        <v>48</v>
      </c>
      <c r="B129" s="30">
        <v>1</v>
      </c>
      <c r="C129" s="47"/>
      <c r="D129" s="30"/>
      <c r="E129" s="30"/>
      <c r="F129" s="30"/>
      <c r="G129" s="30"/>
      <c r="H129" s="30"/>
      <c r="I129" s="11">
        <f t="shared" si="11"/>
        <v>1</v>
      </c>
      <c r="J129" s="7"/>
      <c r="K129" s="9" t="s">
        <v>48</v>
      </c>
      <c r="L129" s="9">
        <v>1</v>
      </c>
      <c r="M129" s="19">
        <v>2</v>
      </c>
    </row>
    <row r="130" spans="1:13">
      <c r="A130" s="9" t="s">
        <v>52</v>
      </c>
      <c r="B130" s="30">
        <v>1</v>
      </c>
      <c r="C130" s="47"/>
      <c r="D130" s="30">
        <v>1</v>
      </c>
      <c r="E130" s="30"/>
      <c r="F130" s="30"/>
      <c r="G130" s="30"/>
      <c r="H130" s="30">
        <v>1</v>
      </c>
      <c r="I130" s="11">
        <f t="shared" si="11"/>
        <v>3</v>
      </c>
      <c r="J130" s="7"/>
      <c r="K130" s="9" t="s">
        <v>52</v>
      </c>
      <c r="L130" s="9">
        <v>2</v>
      </c>
      <c r="M130" s="19">
        <v>9</v>
      </c>
    </row>
    <row r="131" spans="1:13">
      <c r="A131" s="65" t="s">
        <v>55</v>
      </c>
      <c r="B131" s="83">
        <v>1</v>
      </c>
      <c r="C131" s="47"/>
      <c r="D131" s="47"/>
      <c r="E131" s="30"/>
      <c r="F131" s="30"/>
      <c r="G131" s="30"/>
      <c r="H131" s="83">
        <v>1</v>
      </c>
      <c r="I131" s="84">
        <f t="shared" si="11"/>
        <v>2</v>
      </c>
      <c r="J131" s="7"/>
      <c r="K131" s="65" t="s">
        <v>55</v>
      </c>
      <c r="L131" s="65">
        <v>1</v>
      </c>
      <c r="M131" s="67">
        <v>4</v>
      </c>
    </row>
    <row r="132" spans="1:13">
      <c r="A132" s="9" t="s">
        <v>6</v>
      </c>
      <c r="B132" s="30">
        <f>SUM(B121:B131)</f>
        <v>5</v>
      </c>
      <c r="C132" s="30">
        <f t="shared" ref="C132:H132" si="12">SUM(C121:C130)</f>
        <v>0</v>
      </c>
      <c r="D132" s="30">
        <f>SUM(D121:D131)</f>
        <v>6</v>
      </c>
      <c r="E132" s="30">
        <f t="shared" si="12"/>
        <v>5</v>
      </c>
      <c r="F132" s="30">
        <f t="shared" si="12"/>
        <v>1</v>
      </c>
      <c r="G132" s="30">
        <f t="shared" si="12"/>
        <v>0</v>
      </c>
      <c r="H132" s="30">
        <f t="shared" si="12"/>
        <v>3</v>
      </c>
      <c r="I132" s="30">
        <f>SUM(I121:I131)</f>
        <v>21</v>
      </c>
      <c r="K132" s="9" t="s">
        <v>6</v>
      </c>
      <c r="L132" s="9">
        <f>SUM(L121:L131)</f>
        <v>20</v>
      </c>
      <c r="M132" s="19">
        <f>SUM(M121:M131)</f>
        <v>129</v>
      </c>
    </row>
    <row r="134" spans="1:13">
      <c r="A134" s="25" t="s">
        <v>53</v>
      </c>
    </row>
    <row r="135" spans="1:13" s="2" customFormat="1">
      <c r="A135" s="9"/>
      <c r="B135" s="9" t="s">
        <v>20</v>
      </c>
      <c r="C135" s="9" t="s">
        <v>21</v>
      </c>
      <c r="D135" s="9" t="s">
        <v>22</v>
      </c>
    </row>
    <row r="136" spans="1:13">
      <c r="A136" s="71">
        <v>44866</v>
      </c>
      <c r="B136" s="11">
        <v>1</v>
      </c>
      <c r="C136" s="11">
        <v>0</v>
      </c>
      <c r="D136" s="11">
        <f t="shared" ref="D136:D137" si="13">SUM(B136:C136)</f>
        <v>1</v>
      </c>
    </row>
    <row r="137" spans="1:13" s="38" customFormat="1">
      <c r="A137" s="71">
        <v>44867</v>
      </c>
      <c r="B137" s="11">
        <v>0</v>
      </c>
      <c r="C137" s="11">
        <v>0</v>
      </c>
      <c r="D137" s="11">
        <f t="shared" si="13"/>
        <v>0</v>
      </c>
      <c r="E137"/>
      <c r="F137"/>
    </row>
    <row r="138" spans="1:13" s="38" customFormat="1">
      <c r="A138" s="71">
        <v>44873</v>
      </c>
      <c r="B138" s="11">
        <v>1</v>
      </c>
      <c r="C138" s="11">
        <v>0</v>
      </c>
      <c r="D138" s="11">
        <f t="shared" ref="D138" si="14">SUM(B138:C138)</f>
        <v>1</v>
      </c>
      <c r="E138"/>
      <c r="F138"/>
    </row>
    <row r="139" spans="1:13" s="38" customFormat="1">
      <c r="A139" s="71">
        <v>44874</v>
      </c>
      <c r="B139" s="11">
        <v>1</v>
      </c>
      <c r="C139" s="11">
        <v>0</v>
      </c>
      <c r="D139" s="11">
        <f t="shared" ref="D139" si="15">SUM(B139:C139)</f>
        <v>1</v>
      </c>
      <c r="E139"/>
      <c r="F139"/>
    </row>
    <row r="140" spans="1:13" s="38" customFormat="1">
      <c r="A140" s="71">
        <v>44875</v>
      </c>
      <c r="B140" s="11">
        <v>1</v>
      </c>
      <c r="C140" s="11">
        <v>0</v>
      </c>
      <c r="D140" s="11">
        <f t="shared" ref="D140" si="16">SUM(B140:C140)</f>
        <v>1</v>
      </c>
      <c r="E140"/>
      <c r="F140"/>
    </row>
    <row r="141" spans="1:13" s="38" customFormat="1">
      <c r="A141" s="71">
        <v>44876</v>
      </c>
      <c r="B141" s="11">
        <v>1</v>
      </c>
      <c r="C141" s="11">
        <v>0</v>
      </c>
      <c r="D141" s="11">
        <f t="shared" ref="D141:D143" si="17">SUM(B141:C141)</f>
        <v>1</v>
      </c>
      <c r="E141"/>
      <c r="F141"/>
    </row>
    <row r="142" spans="1:13" s="38" customFormat="1">
      <c r="A142" s="71">
        <v>44877</v>
      </c>
      <c r="B142" s="11">
        <v>1</v>
      </c>
      <c r="C142" s="11">
        <v>0</v>
      </c>
      <c r="D142" s="11">
        <f t="shared" si="17"/>
        <v>1</v>
      </c>
      <c r="E142"/>
      <c r="F142"/>
    </row>
    <row r="143" spans="1:13" s="38" customFormat="1">
      <c r="A143" s="71">
        <v>44878</v>
      </c>
      <c r="B143" s="11">
        <v>1</v>
      </c>
      <c r="C143" s="11">
        <v>0</v>
      </c>
      <c r="D143" s="11">
        <f t="shared" si="17"/>
        <v>1</v>
      </c>
      <c r="E143"/>
      <c r="F143"/>
    </row>
    <row r="144" spans="1:13" s="38" customFormat="1">
      <c r="A144" s="71">
        <v>44879</v>
      </c>
      <c r="B144" s="11">
        <v>2</v>
      </c>
      <c r="C144" s="11">
        <v>0</v>
      </c>
      <c r="D144" s="11">
        <f t="shared" ref="D144" si="18">SUM(B144:C144)</f>
        <v>2</v>
      </c>
      <c r="E144"/>
      <c r="F144"/>
    </row>
    <row r="145" spans="1:6" s="38" customFormat="1">
      <c r="A145" s="2"/>
      <c r="B145"/>
      <c r="C145"/>
      <c r="D145"/>
      <c r="E145"/>
      <c r="F145"/>
    </row>
    <row r="146" spans="1:6" s="38" customFormat="1">
      <c r="A146" s="2"/>
      <c r="B146"/>
      <c r="C146"/>
      <c r="D146"/>
      <c r="E146"/>
      <c r="F146"/>
    </row>
    <row r="147" spans="1:6" s="38" customFormat="1">
      <c r="A147" s="2"/>
      <c r="B147"/>
      <c r="C147"/>
      <c r="D147"/>
      <c r="E147"/>
      <c r="F147"/>
    </row>
    <row r="148" spans="1:6" s="38" customFormat="1">
      <c r="A148" s="2"/>
      <c r="B148"/>
      <c r="C148"/>
      <c r="D148"/>
      <c r="E148"/>
      <c r="F148"/>
    </row>
  </sheetData>
  <mergeCells count="13">
    <mergeCell ref="A38:B38"/>
    <mergeCell ref="A31:A32"/>
    <mergeCell ref="I31:I32"/>
    <mergeCell ref="K119:K120"/>
    <mergeCell ref="I119:I120"/>
    <mergeCell ref="A119:A120"/>
    <mergeCell ref="A101:B101"/>
    <mergeCell ref="B119:D119"/>
    <mergeCell ref="E119:G119"/>
    <mergeCell ref="A106:B106"/>
    <mergeCell ref="A111:B111"/>
    <mergeCell ref="A36:A37"/>
    <mergeCell ref="I36:I3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2022-11-14T21:47:04Z</dcterms:modified>
</cp:coreProperties>
</file>