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6B282F0C-21EC-B84A-A970-5F11FFF1D2E9}" xr6:coauthVersionLast="47" xr6:coauthVersionMax="47" xr10:uidLastSave="{00000000-0000-0000-0000-000000000000}"/>
  <bookViews>
    <workbookView xWindow="2220" yWindow="500" windowWidth="255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5" i="1" l="1"/>
  <c r="L105" i="1"/>
  <c r="I104" i="1"/>
  <c r="D110" i="1"/>
  <c r="D84" i="1"/>
  <c r="C84" i="1"/>
  <c r="E83" i="1"/>
  <c r="E82" i="1"/>
  <c r="E84" i="1" l="1"/>
  <c r="C14" i="1" l="1"/>
  <c r="D14" i="1"/>
  <c r="E14" i="1"/>
  <c r="F14" i="1"/>
  <c r="G14" i="1"/>
  <c r="B14" i="1"/>
  <c r="H13" i="1"/>
  <c r="G90" i="1" l="1"/>
  <c r="D67" i="1" l="1"/>
  <c r="D66" i="1" l="1"/>
  <c r="I19" i="1"/>
  <c r="D109" i="1"/>
  <c r="D65" i="1" l="1"/>
  <c r="C105" i="1" l="1"/>
  <c r="D105" i="1"/>
  <c r="E105" i="1"/>
  <c r="F105" i="1"/>
  <c r="G105" i="1"/>
  <c r="H105" i="1"/>
  <c r="B105" i="1"/>
  <c r="I103" i="1"/>
  <c r="D88" i="1"/>
  <c r="H12" i="1"/>
  <c r="D79" i="1" l="1"/>
  <c r="C79" i="1"/>
  <c r="E78" i="1"/>
  <c r="E77" i="1"/>
  <c r="E79" i="1" l="1"/>
  <c r="G15" i="1" l="1"/>
  <c r="F15" i="1"/>
  <c r="E15" i="1"/>
  <c r="D15" i="1"/>
  <c r="C15" i="1"/>
  <c r="B15" i="1"/>
  <c r="H11" i="1"/>
  <c r="H10" i="1"/>
  <c r="H9" i="1"/>
  <c r="H8" i="1"/>
  <c r="H7" i="1"/>
  <c r="H6" i="1"/>
  <c r="H5" i="1"/>
  <c r="H4" i="1"/>
  <c r="H3" i="1"/>
  <c r="H14" i="1" l="1"/>
  <c r="H15" i="1" s="1"/>
  <c r="C74" i="1" l="1"/>
  <c r="D74" i="1"/>
  <c r="E74" i="1" l="1"/>
  <c r="I102" i="1" l="1"/>
  <c r="H90" i="1" l="1"/>
  <c r="E73" i="1"/>
  <c r="E72" i="1"/>
  <c r="I95" i="1" l="1"/>
  <c r="I96" i="1"/>
  <c r="I97" i="1"/>
  <c r="I98" i="1"/>
  <c r="I99" i="1"/>
  <c r="I100" i="1"/>
  <c r="I101" i="1"/>
  <c r="I94" i="1"/>
  <c r="I105" i="1" l="1"/>
</calcChain>
</file>

<file path=xl/sharedStrings.xml><?xml version="1.0" encoding="utf-8"?>
<sst xmlns="http://schemas.openxmlformats.org/spreadsheetml/2006/main" count="175" uniqueCount="70">
  <si>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</si>
  <si>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</si>
  <si>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</si>
  <si>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</si>
  <si>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</si>
  <si>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</si>
  <si>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</si>
  <si>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</si>
  <si>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</si>
  <si>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</si>
  <si>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</si>
  <si>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</si>
  <si>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</si>
  <si>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</si>
  <si>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</si>
  <si>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</si>
  <si>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</si>
  <si>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</si>
  <si>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</si>
  <si>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8月</t>
  </si>
  <si>
    <t>自宅療養者数</t>
    <rPh sb="0" eb="6">
      <t xml:space="preserve">ジタクリョウヨウシャスウ </t>
    </rPh>
    <phoneticPr fontId="1"/>
  </si>
  <si>
    <t>宿泊療養者数</t>
    <rPh sb="0" eb="6">
      <t xml:space="preserve">シュクハクリョウヨウシャスウ </t>
    </rPh>
    <phoneticPr fontId="1"/>
  </si>
  <si>
    <t>療養者数合計</t>
    <rPh sb="0" eb="3">
      <t xml:space="preserve">リョウヨウシャ </t>
    </rPh>
    <rPh sb="3" eb="4">
      <t xml:space="preserve">スウ </t>
    </rPh>
    <rPh sb="4" eb="6">
      <t xml:space="preserve">ゴウケイ </t>
    </rPh>
    <phoneticPr fontId="1"/>
  </si>
  <si>
    <t>療養者数</t>
    <rPh sb="0" eb="4">
      <t xml:space="preserve">リョウヨウシャスウ </t>
    </rPh>
    <phoneticPr fontId="1"/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</si>
  <si>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</si>
  <si>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</si>
  <si>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</si>
  <si>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</si>
  <si>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</si>
  <si>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</si>
  <si>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</si>
  <si>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</si>
  <si>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</si>
  <si>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</si>
  <si>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</si>
  <si>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新型コロナ感染者数(大学生・短大生)</t>
    <rPh sb="0" eb="2">
      <t xml:space="preserve">シンガタコロナ </t>
    </rPh>
    <rPh sb="5" eb="9">
      <t xml:space="preserve">カンセンシャスウ </t>
    </rPh>
    <rPh sb="10" eb="12">
      <t xml:space="preserve">ダイガク </t>
    </rPh>
    <rPh sb="12" eb="13">
      <t xml:space="preserve">セイ </t>
    </rPh>
    <rPh sb="14" eb="16">
      <t xml:space="preserve">タンダイ </t>
    </rPh>
    <rPh sb="16" eb="17">
      <t xml:space="preserve">セイ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</si>
  <si>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</si>
  <si>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</si>
  <si>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</si>
  <si>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</si>
  <si>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</si>
  <si>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</si>
  <si>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学年</t>
    <rPh sb="0" eb="2">
      <t xml:space="preserve">ガクネン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</si>
  <si>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</si>
  <si>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感染疑い例　合計数</t>
    <rPh sb="0" eb="2">
      <t>カンセン</t>
    </rPh>
    <rPh sb="2" eb="3">
      <t>ウタガ</t>
    </rPh>
    <rPh sb="4" eb="5">
      <t>レイ</t>
    </rPh>
    <rPh sb="6" eb="9">
      <t>ゴウケイスウ</t>
    </rPh>
    <phoneticPr fontId="11"/>
  </si>
  <si>
    <t>件数</t>
    <rPh sb="0" eb="2">
      <t>ケンスウ</t>
    </rPh>
    <phoneticPr fontId="11"/>
  </si>
  <si>
    <t>発症数</t>
    <rPh sb="0" eb="3">
      <t xml:space="preserve">ハッショウスウ </t>
    </rPh>
    <phoneticPr fontId="1"/>
  </si>
  <si>
    <t>発症率</t>
    <rPh sb="0" eb="3">
      <t xml:space="preserve">ハッショウリツ </t>
    </rPh>
    <phoneticPr fontId="1"/>
  </si>
  <si>
    <t>9月</t>
  </si>
  <si>
    <t>自宅待機者数(濃厚接触者/接触者及び感染疑い例)からの発症率</t>
    <rPh sb="0" eb="6">
      <t xml:space="preserve">ジタクタイキシャスウ </t>
    </rPh>
    <rPh sb="7" eb="12">
      <t xml:space="preserve">ノウコウセッショクシャ </t>
    </rPh>
    <rPh sb="13" eb="16">
      <t xml:space="preserve">セッショクシャ </t>
    </rPh>
    <rPh sb="16" eb="17">
      <t xml:space="preserve">オヨビ </t>
    </rPh>
    <rPh sb="18" eb="21">
      <t xml:space="preserve">カンセンウタガイレイ </t>
    </rPh>
    <rPh sb="27" eb="30">
      <t xml:space="preserve">ハッショウリツ </t>
    </rPh>
    <phoneticPr fontId="11"/>
  </si>
  <si>
    <t>自宅待機者　合計数</t>
    <rPh sb="0" eb="1">
      <t>ジタクタイ</t>
    </rPh>
    <rPh sb="4" eb="5">
      <t>ノウコウセッショクシャ</t>
    </rPh>
    <rPh sb="6" eb="9">
      <t>ゴウケイスウ</t>
    </rPh>
    <phoneticPr fontId="11"/>
  </si>
  <si>
    <t>濃厚接触者/接触者　合計数</t>
    <rPh sb="0" eb="5">
      <t>ノウコウセッショクシャ</t>
    </rPh>
    <rPh sb="6" eb="9">
      <t xml:space="preserve">セッショクシャ </t>
    </rPh>
    <rPh sb="10" eb="13">
      <t>ゴウケイスウ</t>
    </rPh>
    <phoneticPr fontId="11"/>
  </si>
  <si>
    <t>10月</t>
  </si>
  <si>
    <t>自宅待機者数(感染疑い例/濃厚接触者)</t>
    <rPh sb="0" eb="4">
      <t xml:space="preserve">ジタクタイキ </t>
    </rPh>
    <rPh sb="4" eb="6">
      <t xml:space="preserve">リョウヨウシャスウ </t>
    </rPh>
    <rPh sb="7" eb="10">
      <t xml:space="preserve">カンセンウタガイレイ </t>
    </rPh>
    <rPh sb="13" eb="15">
      <t xml:space="preserve">ノウコウ </t>
    </rPh>
    <rPh sb="15" eb="18">
      <t xml:space="preserve">セッショクシャ </t>
    </rPh>
    <phoneticPr fontId="1"/>
  </si>
  <si>
    <t>感染疑い</t>
    <rPh sb="0" eb="3">
      <t xml:space="preserve">カンセンウタガイ </t>
    </rPh>
    <phoneticPr fontId="1"/>
  </si>
  <si>
    <t>自宅待機者数計</t>
    <rPh sb="0" eb="2">
      <t xml:space="preserve">ジタク </t>
    </rPh>
    <rPh sb="2" eb="4">
      <t xml:space="preserve">タイキ </t>
    </rPh>
    <rPh sb="4" eb="5">
      <t xml:space="preserve">リョウヨウシャ </t>
    </rPh>
    <rPh sb="5" eb="6">
      <t xml:space="preserve">スウ </t>
    </rPh>
    <rPh sb="6" eb="7">
      <t xml:space="preserve">ゴウケイ </t>
    </rPh>
    <phoneticPr fontId="1"/>
  </si>
  <si>
    <t>濃厚接触者数</t>
    <rPh sb="0" eb="4">
      <t xml:space="preserve">ノウコウセッショク </t>
    </rPh>
    <rPh sb="4" eb="6">
      <t xml:space="preserve">シュクハクリョウヨウシャスウ </t>
    </rPh>
    <phoneticPr fontId="1"/>
  </si>
  <si>
    <t>療養者数(法人教職員)</t>
    <rPh sb="0" eb="4">
      <t xml:space="preserve">リョウヨウシャスウ </t>
    </rPh>
    <rPh sb="5" eb="7">
      <t xml:space="preserve">ホウジン </t>
    </rPh>
    <rPh sb="7" eb="10">
      <t xml:space="preserve">キョウショクイン </t>
    </rPh>
    <phoneticPr fontId="1"/>
  </si>
  <si>
    <t>報告日</t>
    <rPh sb="0" eb="3">
      <t xml:space="preserve">ホウコクビ </t>
    </rPh>
    <phoneticPr fontId="1"/>
  </si>
  <si>
    <t>※注意喚起 !  10月中旬から法人内の感染者・濃厚接触者の増加が連日報告されています。県内でも感染者数は明らかに増加しています。</t>
    <rPh sb="1" eb="5">
      <t xml:space="preserve">チュウイカンキ </t>
    </rPh>
    <rPh sb="11" eb="12">
      <t xml:space="preserve">ガツ </t>
    </rPh>
    <rPh sb="12" eb="14">
      <t xml:space="preserve">チュウジュンカラ </t>
    </rPh>
    <rPh sb="16" eb="19">
      <t xml:space="preserve">ホウジンナイノ </t>
    </rPh>
    <rPh sb="20" eb="23">
      <t xml:space="preserve">カンセンシャ </t>
    </rPh>
    <rPh sb="24" eb="29">
      <t xml:space="preserve">ノウコウセッショクシャ </t>
    </rPh>
    <rPh sb="30" eb="32">
      <t xml:space="preserve">ゾウカガ </t>
    </rPh>
    <rPh sb="33" eb="37">
      <t xml:space="preserve">レンジツホウコクサレテイマス。 </t>
    </rPh>
    <rPh sb="44" eb="46">
      <t xml:space="preserve">ケンナイデモ </t>
    </rPh>
    <rPh sb="48" eb="52">
      <t xml:space="preserve">カンセンシャスウハ </t>
    </rPh>
    <rPh sb="53" eb="54">
      <t xml:space="preserve">アキラカニ </t>
    </rPh>
    <rPh sb="57" eb="59">
      <t xml:space="preserve">ゾウカシテイマス。 </t>
    </rPh>
    <phoneticPr fontId="1"/>
  </si>
  <si>
    <r>
      <t>※岩手県の先週(10/23〜10/29)の1週間平均の感染者数は、284名→411名→519名と</t>
    </r>
    <r>
      <rPr>
        <b/>
        <u/>
        <sz val="12"/>
        <color rgb="FFFF0000"/>
        <rFont val="游明朝"/>
        <family val="1"/>
        <charset val="128"/>
      </rPr>
      <t>2週続けて連続して100名を超える増加</t>
    </r>
    <r>
      <rPr>
        <b/>
        <sz val="12"/>
        <color rgb="FFFF0000"/>
        <rFont val="游明朝"/>
        <family val="1"/>
        <charset val="128"/>
      </rPr>
      <t>がみられる。</t>
    </r>
    <rPh sb="1" eb="4">
      <t xml:space="preserve">イワテケン </t>
    </rPh>
    <rPh sb="5" eb="7">
      <t xml:space="preserve">センシュウ </t>
    </rPh>
    <rPh sb="22" eb="26">
      <t xml:space="preserve">シュウカンヘイキン </t>
    </rPh>
    <rPh sb="27" eb="31">
      <t xml:space="preserve">カンセンシャスウ </t>
    </rPh>
    <rPh sb="36" eb="37">
      <t xml:space="preserve">メイ </t>
    </rPh>
    <rPh sb="41" eb="42">
      <t xml:space="preserve">メイ </t>
    </rPh>
    <rPh sb="46" eb="47">
      <t xml:space="preserve">メイ </t>
    </rPh>
    <rPh sb="49" eb="51">
      <t xml:space="preserve">シュウツヅケテ </t>
    </rPh>
    <rPh sb="53" eb="55">
      <t xml:space="preserve">レンゾクシテ </t>
    </rPh>
    <rPh sb="60" eb="61">
      <t xml:space="preserve">メイ </t>
    </rPh>
    <rPh sb="62" eb="63">
      <t xml:space="preserve">コエル </t>
    </rPh>
    <rPh sb="65" eb="67">
      <t xml:space="preserve">ゾウカニ </t>
    </rPh>
    <phoneticPr fontId="1"/>
  </si>
  <si>
    <t>11月</t>
  </si>
  <si>
    <t>22年6月</t>
    <rPh sb="2" eb="3">
      <t xml:space="preserve">ネン </t>
    </rPh>
    <rPh sb="4" eb="5">
      <t xml:space="preserve">ガツ </t>
    </rPh>
    <phoneticPr fontId="1"/>
  </si>
  <si>
    <t>22年7月</t>
    <rPh sb="2" eb="3">
      <t xml:space="preserve">ネン </t>
    </rPh>
    <rPh sb="4" eb="5">
      <t xml:space="preserve">ガツ </t>
    </rPh>
    <phoneticPr fontId="1"/>
  </si>
  <si>
    <t>22年8月</t>
    <rPh sb="2" eb="3">
      <t xml:space="preserve">ネン </t>
    </rPh>
    <rPh sb="4" eb="5">
      <t xml:space="preserve">ガツ </t>
    </rPh>
    <phoneticPr fontId="1"/>
  </si>
  <si>
    <t>22年9月</t>
    <rPh sb="2" eb="3">
      <t xml:space="preserve">ネン </t>
    </rPh>
    <rPh sb="4" eb="5">
      <t xml:space="preserve">ガツ </t>
    </rPh>
    <phoneticPr fontId="1"/>
  </si>
  <si>
    <t>22年10月</t>
    <rPh sb="2" eb="3">
      <t xml:space="preserve">ネン </t>
    </rPh>
    <rPh sb="5" eb="6">
      <t xml:space="preserve">ガツ </t>
    </rPh>
    <phoneticPr fontId="1"/>
  </si>
  <si>
    <t>22年11月</t>
    <rPh sb="2" eb="3">
      <t xml:space="preserve">ネン </t>
    </rPh>
    <rPh sb="5" eb="6">
      <t xml:space="preserve">ガツ </t>
    </rPh>
    <phoneticPr fontId="1"/>
  </si>
  <si>
    <t>※現在の感染者数の増加は、第8波の入り口と考えられます。感染者数は、オミクロン対応ワクチンの接種率が低率なら12月から1月にかけて再び大きな第8波を迎える可能性が高い。</t>
    <rPh sb="1" eb="3">
      <t xml:space="preserve">ゲンザイノ </t>
    </rPh>
    <rPh sb="4" eb="8">
      <t xml:space="preserve">カンセンシャスウノ </t>
    </rPh>
    <rPh sb="9" eb="11">
      <t xml:space="preserve">ゾウカハ </t>
    </rPh>
    <rPh sb="13" eb="14">
      <t xml:space="preserve">ダイ </t>
    </rPh>
    <rPh sb="15" eb="16">
      <t xml:space="preserve">ハ </t>
    </rPh>
    <rPh sb="17" eb="18">
      <t xml:space="preserve">イリグチ </t>
    </rPh>
    <rPh sb="21" eb="22">
      <t xml:space="preserve">カンガエラレ </t>
    </rPh>
    <rPh sb="65" eb="66">
      <t>フタ</t>
    </rPh>
    <rPh sb="67" eb="68">
      <t xml:space="preserve">オオキナ </t>
    </rPh>
    <phoneticPr fontId="1"/>
  </si>
  <si>
    <r>
      <t>※感染拡大防止には、マスク着用・常時換気・</t>
    </r>
    <r>
      <rPr>
        <b/>
        <sz val="12"/>
        <color rgb="FFFF0000"/>
        <rFont val="游明朝"/>
        <family val="1"/>
        <charset val="128"/>
      </rPr>
      <t>速やかなワクチンの追加接種</t>
    </r>
    <r>
      <rPr>
        <b/>
        <sz val="12"/>
        <color theme="1"/>
        <rFont val="游明朝"/>
        <family val="1"/>
        <charset val="128"/>
      </rPr>
      <t>が重要です。</t>
    </r>
    <r>
      <rPr>
        <b/>
        <sz val="12"/>
        <color rgb="FFFF0000"/>
        <rFont val="游明朝"/>
        <family val="1"/>
        <charset val="128"/>
      </rPr>
      <t>密閉空間を避けて</t>
    </r>
    <r>
      <rPr>
        <b/>
        <sz val="12"/>
        <color theme="1"/>
        <rFont val="游明朝"/>
        <family val="1"/>
        <charset val="128"/>
      </rPr>
      <t>慎重な行動を!。</t>
    </r>
    <rPh sb="1" eb="3">
      <t xml:space="preserve">カンセンカイヒノ </t>
    </rPh>
    <rPh sb="3" eb="7">
      <t xml:space="preserve">カクダイボウシ </t>
    </rPh>
    <rPh sb="16" eb="20">
      <t xml:space="preserve">ジョウジカンキ </t>
    </rPh>
    <rPh sb="21" eb="22">
      <t xml:space="preserve">スミヤカナ </t>
    </rPh>
    <rPh sb="30" eb="34">
      <t xml:space="preserve">ツイカセッシュ </t>
    </rPh>
    <rPh sb="35" eb="37">
      <t xml:space="preserve">ジュウヨウデス。 </t>
    </rPh>
    <rPh sb="40" eb="44">
      <t xml:space="preserve">ミッペイクウカンヲ </t>
    </rPh>
    <rPh sb="45" eb="46">
      <t xml:space="preserve">サケテ </t>
    </rPh>
    <rPh sb="48" eb="50">
      <t xml:space="preserve">シンチョウナコウドウヲ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</si>
</sst>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19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u/>
      <sz val="12"/>
      <color rgb="FFFF0000"/>
      <name val="游明朝"/>
      <family val="1"/>
      <charset val="128"/>
    </font>
    <font>
      <sz val="12"/>
      <color rgb="FF000000"/>
      <name val="游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4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5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178" fontId="2" fillId="0" borderId="0" xfId="0" applyNumberFormat="1" applyFont="1">
      <alignment vertical="center"/>
    </xf>
    <xf numFmtId="0" fontId="7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178" fontId="10" fillId="0" borderId="6" xfId="0" applyNumberFormat="1" applyFont="1" applyBorder="1">
      <alignment vertical="center"/>
    </xf>
    <xf numFmtId="178" fontId="10" fillId="0" borderId="1" xfId="0" applyNumberFormat="1" applyFont="1" applyBorder="1">
      <alignment vertical="center"/>
    </xf>
    <xf numFmtId="0" fontId="10" fillId="0" borderId="1" xfId="0" applyFont="1" applyBorder="1">
      <alignment vertical="center"/>
    </xf>
    <xf numFmtId="178" fontId="7" fillId="0" borderId="1" xfId="0" applyNumberFormat="1" applyFont="1" applyBorder="1">
      <alignment vertical="center"/>
    </xf>
    <xf numFmtId="178" fontId="4" fillId="0" borderId="1" xfId="0" applyNumberFormat="1" applyFont="1" applyBorder="1" applyAlignment="1">
      <alignment horizontal="center" vertical="center"/>
    </xf>
    <xf numFmtId="177" fontId="15" fillId="0" borderId="1" xfId="1" applyNumberFormat="1" applyFont="1" applyFill="1" applyBorder="1" applyAlignment="1">
      <alignment horizontal="center" vertical="center"/>
    </xf>
    <xf numFmtId="0" fontId="10" fillId="0" borderId="2" xfId="0" applyFont="1" applyBorder="1">
      <alignment vertical="center"/>
    </xf>
    <xf numFmtId="178" fontId="10" fillId="0" borderId="7" xfId="0" applyNumberFormat="1" applyFont="1" applyBorder="1">
      <alignment vertical="center"/>
    </xf>
    <xf numFmtId="178" fontId="10" fillId="0" borderId="2" xfId="0" applyNumberFormat="1" applyFont="1" applyBorder="1">
      <alignment vertical="center"/>
    </xf>
    <xf numFmtId="177" fontId="15" fillId="0" borderId="2" xfId="1" applyNumberFormat="1" applyFont="1" applyFill="1" applyBorder="1" applyAlignment="1">
      <alignment horizontal="center" vertical="center"/>
    </xf>
    <xf numFmtId="0" fontId="10" fillId="0" borderId="10" xfId="0" applyFont="1" applyBorder="1">
      <alignment vertical="center"/>
    </xf>
    <xf numFmtId="178" fontId="5" fillId="0" borderId="10" xfId="0" applyNumberFormat="1" applyFont="1" applyBorder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177" fontId="17" fillId="0" borderId="11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8" fontId="0" fillId="3" borderId="1" xfId="0" applyNumberFormat="1" applyFill="1" applyBorder="1" applyAlignment="1">
      <alignment horizontal="right" vertical="center"/>
    </xf>
    <xf numFmtId="56" fontId="0" fillId="0" borderId="1" xfId="0" applyNumberForma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5" fontId="12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178" fontId="0" fillId="0" borderId="1" xfId="0" applyNumberFormat="1" applyFill="1" applyBorder="1">
      <alignment vertical="center"/>
    </xf>
    <xf numFmtId="178" fontId="0" fillId="0" borderId="1" xfId="0" applyNumberFormat="1" applyFill="1" applyBorder="1" applyAlignment="1">
      <alignment horizontal="right"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AP121"/>
  <sheetViews>
    <sheetView tabSelected="1" topLeftCell="A52" zoomScale="130" zoomScaleNormal="130" workbookViewId="0">
      <selection activeCell="F62" sqref="F62"/>
    </sheetView>
  </sheetViews>
  <sheetFormatPr baseColWidth="10" defaultRowHeight="20"/>
  <cols>
    <col min="1" max="1" width="14.140625" style="2" bestFit="1" customWidth="1"/>
    <col min="6" max="6" width="13" bestFit="1" customWidth="1"/>
    <col min="7" max="7" width="14.140625" bestFit="1" customWidth="1"/>
    <col min="11" max="11" width="13.28515625" bestFit="1" customWidth="1"/>
  </cols>
  <sheetData>
    <row r="1" spans="1:9" s="12" customFormat="1" ht="24">
      <c r="A1" s="69" t="s">
        <v>35</v>
      </c>
      <c r="F1" s="12" t="s">
        <v>12</v>
      </c>
      <c r="G1" s="23">
        <v>44868</v>
      </c>
      <c r="H1" s="24">
        <v>0.95833333333333337</v>
      </c>
    </row>
    <row r="2" spans="1:9">
      <c r="A2" s="9" t="s">
        <v>14</v>
      </c>
      <c r="B2" s="1" t="s">
        <v>0</v>
      </c>
      <c r="C2" s="9" t="s">
        <v>1</v>
      </c>
      <c r="D2" s="1" t="s">
        <v>2</v>
      </c>
      <c r="E2" s="1" t="s">
        <v>3</v>
      </c>
      <c r="F2" s="9" t="s">
        <v>4</v>
      </c>
      <c r="G2" s="18" t="s">
        <v>5</v>
      </c>
      <c r="H2" s="9" t="s">
        <v>6</v>
      </c>
    </row>
    <row r="3" spans="1:9">
      <c r="A3" s="9" t="s">
        <v>7</v>
      </c>
      <c r="B3" s="9">
        <v>1</v>
      </c>
      <c r="C3" s="9">
        <v>0</v>
      </c>
      <c r="D3" s="9">
        <v>0</v>
      </c>
      <c r="E3" s="9">
        <v>2</v>
      </c>
      <c r="F3" s="9">
        <v>0</v>
      </c>
      <c r="G3" s="9">
        <v>0</v>
      </c>
      <c r="H3" s="9">
        <f t="shared" ref="H3:H13" si="0">SUM(B3:G3)</f>
        <v>3</v>
      </c>
    </row>
    <row r="4" spans="1:9">
      <c r="A4" s="9" t="s">
        <v>8</v>
      </c>
      <c r="B4" s="9">
        <v>2</v>
      </c>
      <c r="C4" s="9">
        <v>0</v>
      </c>
      <c r="D4" s="9">
        <v>4</v>
      </c>
      <c r="E4" s="9">
        <v>1</v>
      </c>
      <c r="F4" s="9">
        <v>0</v>
      </c>
      <c r="G4" s="9">
        <v>7</v>
      </c>
      <c r="H4" s="9">
        <f t="shared" si="0"/>
        <v>14</v>
      </c>
    </row>
    <row r="5" spans="1:9">
      <c r="A5" s="9" t="s">
        <v>9</v>
      </c>
      <c r="B5" s="9">
        <v>0</v>
      </c>
      <c r="C5" s="9">
        <v>2</v>
      </c>
      <c r="D5" s="9">
        <v>3</v>
      </c>
      <c r="E5" s="9">
        <v>8</v>
      </c>
      <c r="F5" s="9">
        <v>5</v>
      </c>
      <c r="G5" s="9">
        <v>2</v>
      </c>
      <c r="H5" s="9">
        <f t="shared" si="0"/>
        <v>20</v>
      </c>
    </row>
    <row r="6" spans="1:9">
      <c r="A6" s="9" t="s">
        <v>10</v>
      </c>
      <c r="B6" s="9">
        <v>3</v>
      </c>
      <c r="C6" s="9">
        <v>2</v>
      </c>
      <c r="D6" s="9">
        <v>0</v>
      </c>
      <c r="E6" s="9">
        <v>5</v>
      </c>
      <c r="F6" s="9">
        <v>2</v>
      </c>
      <c r="G6" s="9">
        <v>3</v>
      </c>
      <c r="H6" s="9">
        <f t="shared" si="0"/>
        <v>15</v>
      </c>
    </row>
    <row r="7" spans="1:9">
      <c r="A7" s="9" t="s">
        <v>11</v>
      </c>
      <c r="B7" s="9">
        <v>2</v>
      </c>
      <c r="C7" s="9">
        <v>4</v>
      </c>
      <c r="D7" s="9">
        <v>5</v>
      </c>
      <c r="E7" s="9">
        <v>8</v>
      </c>
      <c r="F7" s="9">
        <v>3</v>
      </c>
      <c r="G7" s="9">
        <v>4</v>
      </c>
      <c r="H7" s="9">
        <f t="shared" si="0"/>
        <v>26</v>
      </c>
    </row>
    <row r="8" spans="1:9">
      <c r="A8" s="9" t="s">
        <v>16</v>
      </c>
      <c r="B8" s="9">
        <v>0</v>
      </c>
      <c r="C8" s="9">
        <v>1</v>
      </c>
      <c r="D8" s="9">
        <v>2</v>
      </c>
      <c r="E8" s="9">
        <v>5</v>
      </c>
      <c r="F8" s="9">
        <v>1</v>
      </c>
      <c r="G8" s="9">
        <v>1</v>
      </c>
      <c r="H8" s="9">
        <f t="shared" si="0"/>
        <v>10</v>
      </c>
    </row>
    <row r="9" spans="1:9">
      <c r="A9" s="9" t="s">
        <v>17</v>
      </c>
      <c r="B9" s="8">
        <v>7</v>
      </c>
      <c r="C9" s="9">
        <v>4</v>
      </c>
      <c r="D9" s="8">
        <v>8</v>
      </c>
      <c r="E9" s="59">
        <v>12</v>
      </c>
      <c r="F9" s="9">
        <v>4</v>
      </c>
      <c r="G9" s="8">
        <v>10</v>
      </c>
      <c r="H9" s="37">
        <f t="shared" si="0"/>
        <v>45</v>
      </c>
      <c r="I9" s="7" t="s">
        <v>18</v>
      </c>
    </row>
    <row r="10" spans="1:9">
      <c r="A10" s="9" t="s">
        <v>19</v>
      </c>
      <c r="B10" s="9">
        <v>2</v>
      </c>
      <c r="C10" s="8">
        <v>6</v>
      </c>
      <c r="D10" s="9">
        <v>2</v>
      </c>
      <c r="E10" s="8">
        <v>15</v>
      </c>
      <c r="F10" s="8">
        <v>9</v>
      </c>
      <c r="G10" s="9">
        <v>8</v>
      </c>
      <c r="H10" s="9">
        <f t="shared" si="0"/>
        <v>42</v>
      </c>
      <c r="I10" s="7"/>
    </row>
    <row r="11" spans="1:9">
      <c r="A11" s="9" t="s">
        <v>48</v>
      </c>
      <c r="B11" s="9">
        <v>4</v>
      </c>
      <c r="C11" s="9">
        <v>1</v>
      </c>
      <c r="D11" s="9">
        <v>0</v>
      </c>
      <c r="E11" s="9">
        <v>4</v>
      </c>
      <c r="F11" s="64">
        <v>4</v>
      </c>
      <c r="G11" s="9">
        <v>2</v>
      </c>
      <c r="H11" s="9">
        <f t="shared" si="0"/>
        <v>15</v>
      </c>
      <c r="I11" s="7"/>
    </row>
    <row r="12" spans="1:9" s="82" customFormat="1">
      <c r="A12" s="80" t="s">
        <v>52</v>
      </c>
      <c r="B12" s="80">
        <v>3</v>
      </c>
      <c r="C12" s="80">
        <v>3</v>
      </c>
      <c r="D12" s="80">
        <v>2</v>
      </c>
      <c r="E12" s="80">
        <v>3</v>
      </c>
      <c r="F12" s="80">
        <v>4</v>
      </c>
      <c r="G12" s="80">
        <v>0</v>
      </c>
      <c r="H12" s="80">
        <f t="shared" si="0"/>
        <v>15</v>
      </c>
      <c r="I12" s="81"/>
    </row>
    <row r="13" spans="1:9">
      <c r="A13" s="65" t="s">
        <v>61</v>
      </c>
      <c r="B13" s="65">
        <v>1</v>
      </c>
      <c r="C13" s="65"/>
      <c r="D13" s="65"/>
      <c r="E13" s="65"/>
      <c r="F13" s="65"/>
      <c r="G13" s="65"/>
      <c r="H13" s="65">
        <f t="shared" si="0"/>
        <v>1</v>
      </c>
      <c r="I13" s="7"/>
    </row>
    <row r="14" spans="1:9" ht="21" thickBot="1">
      <c r="A14" s="62" t="s">
        <v>6</v>
      </c>
      <c r="B14" s="63">
        <f>SUM(B3:B13)</f>
        <v>25</v>
      </c>
      <c r="C14" s="63">
        <f t="shared" ref="C14:H14" si="1">SUM(C3:C13)</f>
        <v>23</v>
      </c>
      <c r="D14" s="63">
        <f t="shared" si="1"/>
        <v>26</v>
      </c>
      <c r="E14" s="63">
        <f t="shared" si="1"/>
        <v>63</v>
      </c>
      <c r="F14" s="63">
        <f t="shared" si="1"/>
        <v>32</v>
      </c>
      <c r="G14" s="63">
        <f t="shared" si="1"/>
        <v>37</v>
      </c>
      <c r="H14" s="63">
        <f t="shared" si="1"/>
        <v>206</v>
      </c>
    </row>
    <row r="15" spans="1:9">
      <c r="A15" s="5" t="s">
        <v>15</v>
      </c>
      <c r="B15" s="4">
        <f>B14/247</f>
        <v>0.10121457489878542</v>
      </c>
      <c r="C15" s="4">
        <f>C14/303</f>
        <v>7.590759075907591E-2</v>
      </c>
      <c r="D15" s="4">
        <f>D14/324</f>
        <v>8.0246913580246909E-2</v>
      </c>
      <c r="E15" s="4">
        <f>E14/545</f>
        <v>0.11559633027522936</v>
      </c>
      <c r="F15" s="4">
        <f>F14/300</f>
        <v>0.10666666666666667</v>
      </c>
      <c r="G15" s="6">
        <f>G14/183</f>
        <v>0.20218579234972678</v>
      </c>
      <c r="H15" s="4">
        <f>H14/1902</f>
        <v>0.10830704521556257</v>
      </c>
    </row>
    <row r="17" spans="1:42">
      <c r="A17" s="70" t="s">
        <v>40</v>
      </c>
    </row>
    <row r="18" spans="1:42">
      <c r="A18" s="9" t="s">
        <v>58</v>
      </c>
      <c r="B18" s="9" t="s">
        <v>13</v>
      </c>
      <c r="C18" s="1" t="s">
        <v>0</v>
      </c>
      <c r="D18" s="9" t="s">
        <v>1</v>
      </c>
      <c r="E18" s="1" t="s">
        <v>2</v>
      </c>
      <c r="F18" s="1" t="s">
        <v>3</v>
      </c>
      <c r="G18" s="9" t="s">
        <v>4</v>
      </c>
      <c r="H18" s="18" t="s">
        <v>5</v>
      </c>
      <c r="I18" s="9" t="s">
        <v>6</v>
      </c>
    </row>
    <row r="19" spans="1:42">
      <c r="A19" s="71">
        <v>44867</v>
      </c>
      <c r="B19" s="68">
        <v>44867</v>
      </c>
      <c r="C19" s="9">
        <v>1</v>
      </c>
      <c r="D19" s="9"/>
      <c r="E19" s="9"/>
      <c r="F19" s="9"/>
      <c r="G19" s="9"/>
      <c r="H19" s="9"/>
      <c r="I19" s="9">
        <f>SUM(C19:H19)</f>
        <v>1</v>
      </c>
      <c r="J19" s="2"/>
    </row>
    <row r="21" spans="1:42">
      <c r="A21" s="70" t="s">
        <v>41</v>
      </c>
    </row>
    <row r="22" spans="1:42">
      <c r="A22" s="26" t="s">
        <v>0</v>
      </c>
      <c r="B22" s="10" t="s">
        <v>42</v>
      </c>
      <c r="C22" s="27" t="s">
        <v>62</v>
      </c>
      <c r="D22" s="27" t="s">
        <v>63</v>
      </c>
      <c r="E22" s="27" t="s">
        <v>64</v>
      </c>
      <c r="F22" s="27" t="s">
        <v>65</v>
      </c>
      <c r="G22" s="27" t="s">
        <v>66</v>
      </c>
      <c r="H22" s="10" t="s">
        <v>67</v>
      </c>
      <c r="I22" s="10" t="s">
        <v>43</v>
      </c>
      <c r="V22" s="2"/>
      <c r="AC22" s="2"/>
      <c r="AD22" s="2"/>
      <c r="AE22" s="2"/>
      <c r="AF22" s="28"/>
      <c r="AK22" s="29"/>
      <c r="AL22" s="29"/>
      <c r="AP22" s="2"/>
    </row>
    <row r="23" spans="1:42">
      <c r="B23" s="30">
        <v>1</v>
      </c>
      <c r="C23" s="11">
        <v>0</v>
      </c>
      <c r="D23" s="11">
        <v>1</v>
      </c>
      <c r="E23" s="11">
        <v>0</v>
      </c>
      <c r="F23" s="11">
        <v>2</v>
      </c>
      <c r="G23" s="11">
        <v>1</v>
      </c>
      <c r="H23" s="11">
        <v>1</v>
      </c>
      <c r="I23" s="9">
        <v>7</v>
      </c>
      <c r="V23" s="2"/>
      <c r="AC23" s="2"/>
      <c r="AD23" s="2"/>
      <c r="AE23" s="2"/>
      <c r="AF23" s="28"/>
      <c r="AK23" s="29"/>
      <c r="AL23" s="29"/>
      <c r="AP23" s="2"/>
    </row>
    <row r="24" spans="1:42">
      <c r="B24" s="30">
        <v>2</v>
      </c>
      <c r="C24" s="11">
        <v>0</v>
      </c>
      <c r="D24" s="11">
        <v>2</v>
      </c>
      <c r="E24" s="11">
        <v>0</v>
      </c>
      <c r="F24" s="11">
        <v>2</v>
      </c>
      <c r="G24" s="11">
        <v>0</v>
      </c>
      <c r="H24" s="11">
        <v>0</v>
      </c>
      <c r="I24" s="9">
        <v>7</v>
      </c>
      <c r="J24" s="2"/>
      <c r="K24" s="2"/>
      <c r="L24" s="2"/>
      <c r="M24" s="17"/>
      <c r="N24" s="17"/>
      <c r="O24" s="17"/>
      <c r="P24" s="17"/>
      <c r="V24" s="2"/>
      <c r="Y24" s="2"/>
      <c r="Z24" s="31"/>
      <c r="AA24" s="31"/>
      <c r="AB24" s="31"/>
      <c r="AC24" s="32"/>
      <c r="AD24" s="32"/>
      <c r="AE24" s="32"/>
      <c r="AF24" s="33"/>
      <c r="AG24" s="28"/>
      <c r="AH24" s="28"/>
      <c r="AK24" s="29"/>
      <c r="AL24" s="29"/>
      <c r="AM24" s="29"/>
      <c r="AP24" s="2"/>
    </row>
    <row r="25" spans="1:42">
      <c r="B25" s="30">
        <v>3</v>
      </c>
      <c r="C25" s="11">
        <v>0</v>
      </c>
      <c r="D25" s="11">
        <v>2</v>
      </c>
      <c r="E25" s="11">
        <v>2</v>
      </c>
      <c r="F25" s="11">
        <v>2</v>
      </c>
      <c r="G25" s="11">
        <v>0</v>
      </c>
      <c r="H25" s="11">
        <v>0</v>
      </c>
      <c r="I25" s="9">
        <v>7</v>
      </c>
      <c r="J25" s="2"/>
      <c r="K25" s="2"/>
      <c r="L25" s="2"/>
      <c r="M25" s="17"/>
      <c r="N25" s="17"/>
      <c r="O25" s="17"/>
      <c r="P25" s="17"/>
      <c r="V25" s="2"/>
      <c r="Y25" s="2"/>
      <c r="Z25" s="31"/>
      <c r="AA25" s="31"/>
      <c r="AB25" s="31"/>
      <c r="AC25" s="32"/>
      <c r="AD25" s="32"/>
      <c r="AE25" s="32"/>
      <c r="AF25" s="33"/>
      <c r="AG25" s="28"/>
      <c r="AH25" s="28"/>
      <c r="AK25" s="29"/>
      <c r="AL25" s="29"/>
      <c r="AM25" s="29"/>
      <c r="AP25" s="2"/>
    </row>
    <row r="26" spans="1:42">
      <c r="B26" s="30">
        <v>4</v>
      </c>
      <c r="C26" s="11">
        <v>0</v>
      </c>
      <c r="D26" s="11">
        <v>2</v>
      </c>
      <c r="E26" s="11">
        <v>0</v>
      </c>
      <c r="F26" s="11">
        <v>2</v>
      </c>
      <c r="G26" s="11">
        <v>2</v>
      </c>
      <c r="H26" s="11">
        <v>0</v>
      </c>
      <c r="I26" s="9">
        <v>4</v>
      </c>
      <c r="J26" s="2"/>
      <c r="K26" s="2"/>
      <c r="L26" s="2"/>
      <c r="M26" s="17"/>
      <c r="N26" s="17"/>
      <c r="O26" s="17"/>
      <c r="P26" s="17"/>
      <c r="V26" s="2"/>
      <c r="Y26" s="2"/>
      <c r="Z26" s="31"/>
      <c r="AA26" s="31"/>
      <c r="AB26" s="31"/>
      <c r="AC26" s="32"/>
      <c r="AD26" s="32"/>
      <c r="AE26" s="32"/>
      <c r="AF26" s="33"/>
      <c r="AG26" s="28"/>
      <c r="AH26" s="28"/>
      <c r="AK26" s="29"/>
      <c r="AL26" s="29"/>
      <c r="AM26" s="29"/>
      <c r="AP26" s="2"/>
    </row>
    <row r="27" spans="1:42">
      <c r="B27" s="30" t="s">
        <v>6</v>
      </c>
      <c r="C27" s="34">
        <v>0</v>
      </c>
      <c r="D27" s="34">
        <v>7</v>
      </c>
      <c r="E27" s="34">
        <v>2</v>
      </c>
      <c r="F27" s="34">
        <v>8</v>
      </c>
      <c r="G27" s="34">
        <v>3</v>
      </c>
      <c r="H27" s="34">
        <v>1</v>
      </c>
      <c r="I27" s="9">
        <v>25</v>
      </c>
      <c r="J27" s="2"/>
      <c r="K27" s="2"/>
      <c r="L27" s="2"/>
      <c r="M27" s="17"/>
      <c r="N27" s="17"/>
      <c r="O27" s="17"/>
      <c r="P27" s="17"/>
      <c r="V27" s="2"/>
      <c r="Y27" s="2"/>
      <c r="Z27" s="31"/>
      <c r="AA27" s="31"/>
      <c r="AB27" s="31"/>
      <c r="AC27" s="32"/>
      <c r="AD27" s="32"/>
      <c r="AE27" s="32"/>
      <c r="AF27" s="33"/>
      <c r="AG27" s="28"/>
      <c r="AH27" s="28"/>
      <c r="AK27" s="29"/>
      <c r="AL27" s="29"/>
      <c r="AM27" s="29"/>
      <c r="AP27" s="2"/>
    </row>
    <row r="28" spans="1:42">
      <c r="A28" s="16" t="s">
        <v>1</v>
      </c>
      <c r="B28" s="10" t="s">
        <v>42</v>
      </c>
      <c r="C28" s="27" t="s">
        <v>62</v>
      </c>
      <c r="D28" s="27" t="s">
        <v>63</v>
      </c>
      <c r="E28" s="27" t="s">
        <v>64</v>
      </c>
      <c r="F28" s="27" t="s">
        <v>65</v>
      </c>
      <c r="G28" s="27" t="s">
        <v>66</v>
      </c>
      <c r="H28" s="10" t="s">
        <v>67</v>
      </c>
      <c r="I28" s="9" t="s">
        <v>43</v>
      </c>
      <c r="J28" s="2"/>
      <c r="K28" s="2"/>
      <c r="L28" s="2"/>
      <c r="M28" s="17"/>
      <c r="N28" s="17"/>
      <c r="O28" s="17"/>
      <c r="P28" s="17"/>
      <c r="V28" s="2"/>
      <c r="Y28" s="2"/>
      <c r="Z28" s="31"/>
      <c r="AA28" s="31"/>
      <c r="AB28" s="31"/>
      <c r="AC28" s="32"/>
      <c r="AD28" s="32"/>
      <c r="AE28" s="32"/>
      <c r="AF28" s="33"/>
      <c r="AG28" s="28"/>
      <c r="AH28" s="28"/>
      <c r="AK28" s="29"/>
      <c r="AL28" s="29"/>
      <c r="AM28" s="29"/>
      <c r="AP28" s="2"/>
    </row>
    <row r="29" spans="1:42">
      <c r="B29" s="30">
        <v>1</v>
      </c>
      <c r="C29" s="11">
        <v>0</v>
      </c>
      <c r="D29" s="11">
        <v>0</v>
      </c>
      <c r="E29" s="11">
        <v>1</v>
      </c>
      <c r="F29" s="11">
        <v>0</v>
      </c>
      <c r="G29" s="11">
        <v>0</v>
      </c>
      <c r="H29" s="11">
        <v>0</v>
      </c>
      <c r="I29" s="9">
        <v>4</v>
      </c>
      <c r="J29" s="2"/>
      <c r="K29" s="2"/>
      <c r="L29" s="2"/>
      <c r="M29" s="17"/>
      <c r="N29" s="17"/>
      <c r="O29" s="17"/>
      <c r="P29" s="17"/>
      <c r="V29" s="2"/>
      <c r="Y29" s="2"/>
      <c r="Z29" s="31"/>
      <c r="AA29" s="31"/>
      <c r="AB29" s="31"/>
      <c r="AC29" s="32"/>
      <c r="AD29" s="32"/>
      <c r="AE29" s="32"/>
      <c r="AF29" s="33"/>
      <c r="AG29" s="28"/>
      <c r="AH29" s="28"/>
      <c r="AK29" s="29"/>
      <c r="AL29" s="29"/>
      <c r="AM29" s="29"/>
      <c r="AP29" s="2"/>
    </row>
    <row r="30" spans="1:42">
      <c r="B30" s="30">
        <v>2</v>
      </c>
      <c r="C30" s="11">
        <v>0</v>
      </c>
      <c r="D30" s="11">
        <v>1</v>
      </c>
      <c r="E30" s="11">
        <v>2</v>
      </c>
      <c r="F30" s="11">
        <v>1</v>
      </c>
      <c r="G30" s="11">
        <v>0</v>
      </c>
      <c r="H30" s="11">
        <v>0</v>
      </c>
      <c r="I30" s="9">
        <v>8</v>
      </c>
      <c r="J30" s="2"/>
      <c r="K30" s="2"/>
      <c r="L30" s="2"/>
      <c r="M30" s="17"/>
      <c r="N30" s="17"/>
      <c r="O30" s="17"/>
      <c r="P30" s="17"/>
      <c r="V30" s="2"/>
      <c r="Y30" s="2"/>
      <c r="Z30" s="31"/>
      <c r="AA30" s="31"/>
      <c r="AB30" s="31"/>
      <c r="AC30" s="32"/>
      <c r="AD30" s="32"/>
      <c r="AE30" s="32"/>
      <c r="AF30" s="33"/>
      <c r="AG30" s="28"/>
      <c r="AH30" s="28"/>
      <c r="AK30" s="29"/>
      <c r="AL30" s="29"/>
      <c r="AM30" s="29"/>
      <c r="AP30" s="2"/>
    </row>
    <row r="31" spans="1:42">
      <c r="B31" s="30">
        <v>3</v>
      </c>
      <c r="C31" s="11">
        <v>1</v>
      </c>
      <c r="D31" s="11">
        <v>2</v>
      </c>
      <c r="E31" s="11">
        <v>1</v>
      </c>
      <c r="F31" s="11">
        <v>3</v>
      </c>
      <c r="G31" s="11">
        <v>3</v>
      </c>
      <c r="H31" s="11">
        <v>0</v>
      </c>
      <c r="I31" s="9">
        <v>7</v>
      </c>
      <c r="J31" s="2"/>
      <c r="K31" s="2"/>
      <c r="L31" s="2"/>
      <c r="M31" s="17"/>
      <c r="N31" s="17"/>
      <c r="O31" s="17"/>
      <c r="P31" s="17"/>
      <c r="V31" s="2"/>
      <c r="Y31" s="2"/>
      <c r="Z31" s="31"/>
      <c r="AA31" s="31"/>
      <c r="AB31" s="31"/>
      <c r="AC31" s="32"/>
      <c r="AD31" s="32"/>
      <c r="AE31" s="32"/>
      <c r="AF31" s="33"/>
      <c r="AG31" s="28"/>
      <c r="AH31" s="28"/>
      <c r="AK31" s="29"/>
      <c r="AL31" s="29"/>
      <c r="AM31" s="29"/>
      <c r="AN31" s="29"/>
      <c r="AO31" s="35"/>
      <c r="AP31" s="2"/>
    </row>
    <row r="32" spans="1:42">
      <c r="B32" s="30">
        <v>4</v>
      </c>
      <c r="C32" s="11">
        <v>0</v>
      </c>
      <c r="D32" s="11">
        <v>1</v>
      </c>
      <c r="E32" s="11">
        <v>2</v>
      </c>
      <c r="F32" s="11">
        <v>0</v>
      </c>
      <c r="G32" s="11">
        <v>0</v>
      </c>
      <c r="H32" s="11">
        <v>0</v>
      </c>
      <c r="I32" s="9">
        <v>4</v>
      </c>
      <c r="J32" s="2"/>
      <c r="K32" s="2"/>
      <c r="L32" s="2"/>
      <c r="M32" s="17"/>
      <c r="N32" s="17"/>
      <c r="O32" s="17"/>
      <c r="P32" s="17"/>
      <c r="V32" s="2"/>
      <c r="Y32" s="2"/>
      <c r="Z32" s="31"/>
      <c r="AA32" s="31"/>
      <c r="AB32" s="31"/>
      <c r="AC32" s="32"/>
      <c r="AD32" s="32"/>
      <c r="AE32" s="32"/>
      <c r="AF32" s="33"/>
      <c r="AG32" s="28"/>
      <c r="AH32" s="28"/>
      <c r="AK32" s="29"/>
      <c r="AL32" s="29"/>
      <c r="AM32" s="29"/>
      <c r="AN32" s="29"/>
      <c r="AP32" s="2"/>
    </row>
    <row r="33" spans="1:42">
      <c r="B33" s="30" t="s">
        <v>6</v>
      </c>
      <c r="C33" s="34">
        <v>1</v>
      </c>
      <c r="D33" s="34">
        <v>4</v>
      </c>
      <c r="E33" s="11">
        <v>6</v>
      </c>
      <c r="F33" s="34">
        <v>4</v>
      </c>
      <c r="G33" s="34">
        <v>3</v>
      </c>
      <c r="H33" s="34">
        <v>0</v>
      </c>
      <c r="I33" s="9">
        <v>23</v>
      </c>
      <c r="J33" s="2"/>
      <c r="K33" s="2"/>
      <c r="L33" s="2"/>
      <c r="M33" s="17"/>
      <c r="N33" s="17"/>
      <c r="O33" s="17"/>
      <c r="P33" s="17"/>
      <c r="V33" s="2"/>
      <c r="Y33" s="2"/>
      <c r="Z33" s="31"/>
      <c r="AA33" s="31"/>
      <c r="AB33" s="31"/>
      <c r="AC33" s="32"/>
      <c r="AD33" s="32"/>
      <c r="AE33" s="32"/>
      <c r="AF33" s="33"/>
      <c r="AG33" s="28"/>
      <c r="AH33" s="28"/>
      <c r="AK33" s="29"/>
      <c r="AL33" s="29"/>
      <c r="AM33" s="29"/>
      <c r="AN33" s="29"/>
      <c r="AP33" s="2"/>
    </row>
    <row r="34" spans="1:42">
      <c r="A34" s="26" t="s">
        <v>2</v>
      </c>
      <c r="B34" s="10" t="s">
        <v>42</v>
      </c>
      <c r="C34" s="27" t="s">
        <v>62</v>
      </c>
      <c r="D34" s="27" t="s">
        <v>63</v>
      </c>
      <c r="E34" s="27" t="s">
        <v>64</v>
      </c>
      <c r="F34" s="27" t="s">
        <v>65</v>
      </c>
      <c r="G34" s="27" t="s">
        <v>66</v>
      </c>
      <c r="H34" s="10" t="s">
        <v>67</v>
      </c>
      <c r="I34" s="9" t="s">
        <v>43</v>
      </c>
      <c r="J34" s="2"/>
      <c r="K34" s="2"/>
      <c r="L34" s="2"/>
      <c r="M34" s="17"/>
      <c r="N34" s="17"/>
      <c r="O34" s="17"/>
      <c r="P34" s="17"/>
      <c r="V34" s="2"/>
      <c r="Y34" s="2"/>
      <c r="Z34" s="31"/>
      <c r="AA34" s="31"/>
      <c r="AB34" s="31"/>
      <c r="AC34" s="32"/>
      <c r="AD34" s="32"/>
      <c r="AE34" s="32"/>
      <c r="AF34" s="33"/>
      <c r="AG34" s="28"/>
      <c r="AH34" s="28"/>
      <c r="AK34" s="29"/>
      <c r="AL34" s="29"/>
      <c r="AM34" s="29"/>
      <c r="AP34" s="2"/>
    </row>
    <row r="35" spans="1:42">
      <c r="B35" s="30">
        <v>1</v>
      </c>
      <c r="C35" s="11">
        <v>1</v>
      </c>
      <c r="D35" s="11">
        <v>1</v>
      </c>
      <c r="E35" s="11">
        <v>0</v>
      </c>
      <c r="F35" s="11">
        <v>0</v>
      </c>
      <c r="G35" s="11">
        <v>0</v>
      </c>
      <c r="H35" s="11">
        <v>0</v>
      </c>
      <c r="I35" s="9">
        <v>8</v>
      </c>
      <c r="J35" s="2"/>
      <c r="K35" s="2"/>
      <c r="L35" s="2"/>
      <c r="M35" s="17"/>
      <c r="N35" s="17"/>
      <c r="O35" s="17"/>
      <c r="P35" s="17"/>
      <c r="V35" s="2"/>
      <c r="Y35" s="2"/>
      <c r="Z35" s="31"/>
      <c r="AA35" s="31"/>
      <c r="AB35" s="31"/>
      <c r="AC35" s="32"/>
      <c r="AD35" s="32"/>
      <c r="AE35" s="32"/>
      <c r="AF35" s="33"/>
      <c r="AG35" s="28"/>
      <c r="AH35" s="28"/>
      <c r="AK35" s="29"/>
      <c r="AL35" s="29"/>
      <c r="AM35" s="29"/>
      <c r="AN35" s="29"/>
      <c r="AP35" s="2"/>
    </row>
    <row r="36" spans="1:42">
      <c r="B36" s="30">
        <v>2</v>
      </c>
      <c r="C36" s="11">
        <v>0</v>
      </c>
      <c r="D36" s="11">
        <v>2</v>
      </c>
      <c r="E36" s="11">
        <v>0</v>
      </c>
      <c r="F36" s="11">
        <v>1</v>
      </c>
      <c r="G36" s="11">
        <v>1</v>
      </c>
      <c r="H36" s="11">
        <v>0</v>
      </c>
      <c r="I36" s="9">
        <v>5</v>
      </c>
      <c r="J36" s="2"/>
      <c r="K36" s="2"/>
      <c r="L36" s="2"/>
      <c r="M36" s="17"/>
      <c r="N36" s="17"/>
      <c r="O36" s="17"/>
      <c r="P36" s="17"/>
      <c r="V36" s="2"/>
      <c r="Y36" s="2"/>
      <c r="Z36" s="31"/>
      <c r="AA36" s="31"/>
      <c r="AB36" s="31"/>
      <c r="AC36" s="32"/>
      <c r="AD36" s="32"/>
      <c r="AE36" s="32"/>
      <c r="AF36" s="33"/>
      <c r="AG36" s="28"/>
      <c r="AH36" s="28"/>
      <c r="AK36" s="29"/>
      <c r="AL36" s="29"/>
      <c r="AM36" s="29"/>
      <c r="AN36" s="29"/>
      <c r="AP36" s="2"/>
    </row>
    <row r="37" spans="1:42">
      <c r="B37" s="30">
        <v>3</v>
      </c>
      <c r="C37" s="11">
        <v>0</v>
      </c>
      <c r="D37" s="11">
        <v>2</v>
      </c>
      <c r="E37" s="11">
        <v>1</v>
      </c>
      <c r="F37" s="11">
        <v>1</v>
      </c>
      <c r="G37" s="11">
        <v>1</v>
      </c>
      <c r="H37" s="11">
        <v>0</v>
      </c>
      <c r="I37" s="9">
        <v>6</v>
      </c>
      <c r="J37" s="2"/>
      <c r="K37" s="2"/>
      <c r="L37" s="2"/>
      <c r="M37" s="17"/>
      <c r="N37" s="17"/>
      <c r="O37" s="17"/>
      <c r="P37" s="17"/>
      <c r="V37" s="2"/>
      <c r="Y37" s="2"/>
      <c r="Z37" s="31"/>
      <c r="AA37" s="31"/>
      <c r="AB37" s="31"/>
      <c r="AC37" s="32"/>
      <c r="AD37" s="32"/>
      <c r="AE37" s="32"/>
      <c r="AF37" s="33"/>
      <c r="AG37" s="28"/>
      <c r="AH37" s="28"/>
      <c r="AK37" s="29"/>
      <c r="AL37" s="29"/>
      <c r="AM37" s="29"/>
      <c r="AN37" s="29"/>
      <c r="AP37" s="2"/>
    </row>
    <row r="38" spans="1:42">
      <c r="B38" s="30">
        <v>4</v>
      </c>
      <c r="C38" s="11">
        <v>1</v>
      </c>
      <c r="D38" s="11">
        <v>3</v>
      </c>
      <c r="E38" s="11">
        <v>1</v>
      </c>
      <c r="F38" s="11">
        <v>0</v>
      </c>
      <c r="G38" s="11">
        <v>0</v>
      </c>
      <c r="H38" s="11">
        <v>0</v>
      </c>
      <c r="I38" s="9">
        <v>7</v>
      </c>
      <c r="J38" s="2"/>
      <c r="K38" s="2"/>
      <c r="L38" s="2"/>
      <c r="M38" s="17"/>
      <c r="N38" s="17"/>
      <c r="O38" s="17"/>
      <c r="P38" s="17"/>
      <c r="V38" s="2"/>
      <c r="Y38" s="2"/>
      <c r="Z38" s="31"/>
      <c r="AA38" s="31"/>
      <c r="AB38" s="31"/>
      <c r="AC38" s="32"/>
      <c r="AD38" s="32"/>
      <c r="AE38" s="32"/>
      <c r="AF38" s="33"/>
      <c r="AG38" s="28"/>
      <c r="AH38" s="28"/>
      <c r="AK38" s="29"/>
      <c r="AL38" s="29"/>
      <c r="AM38" s="29"/>
      <c r="AN38" s="29"/>
      <c r="AP38" s="2"/>
    </row>
    <row r="39" spans="1:42">
      <c r="B39" s="30" t="s">
        <v>6</v>
      </c>
      <c r="C39" s="34">
        <v>2</v>
      </c>
      <c r="D39" s="34">
        <v>8</v>
      </c>
      <c r="E39" s="34">
        <v>2</v>
      </c>
      <c r="F39" s="34">
        <v>2</v>
      </c>
      <c r="G39" s="34">
        <v>2</v>
      </c>
      <c r="H39" s="34">
        <v>0</v>
      </c>
      <c r="I39" s="9">
        <v>26</v>
      </c>
      <c r="J39" s="2"/>
      <c r="K39" s="2"/>
      <c r="L39" s="2"/>
      <c r="M39" s="17"/>
      <c r="N39" s="17"/>
      <c r="O39" s="17"/>
      <c r="P39" s="17"/>
      <c r="V39" s="2"/>
      <c r="Y39" s="2"/>
      <c r="Z39" s="31"/>
      <c r="AA39" s="31"/>
      <c r="AB39" s="31"/>
      <c r="AC39" s="32"/>
      <c r="AD39" s="32"/>
      <c r="AE39" s="32"/>
      <c r="AF39" s="33"/>
      <c r="AG39" s="28"/>
      <c r="AH39" s="28"/>
      <c r="AK39" s="29"/>
      <c r="AL39" s="29"/>
      <c r="AM39" s="29"/>
      <c r="AN39" s="29"/>
      <c r="AP39" s="2"/>
    </row>
    <row r="40" spans="1:42">
      <c r="A40" s="26" t="s">
        <v>3</v>
      </c>
      <c r="B40" s="10" t="s">
        <v>42</v>
      </c>
      <c r="C40" s="27" t="s">
        <v>62</v>
      </c>
      <c r="D40" s="27" t="s">
        <v>63</v>
      </c>
      <c r="E40" s="27" t="s">
        <v>64</v>
      </c>
      <c r="F40" s="27" t="s">
        <v>65</v>
      </c>
      <c r="G40" s="27" t="s">
        <v>66</v>
      </c>
      <c r="H40" s="10" t="s">
        <v>67</v>
      </c>
      <c r="I40" s="9" t="s">
        <v>43</v>
      </c>
      <c r="J40" s="2"/>
      <c r="K40" s="2"/>
      <c r="L40" s="2"/>
      <c r="M40" s="17"/>
      <c r="N40" s="17"/>
      <c r="O40" s="17"/>
      <c r="P40" s="17"/>
      <c r="V40" s="2"/>
      <c r="Y40" s="2"/>
      <c r="Z40" s="31"/>
      <c r="AA40" s="31"/>
      <c r="AB40" s="31"/>
      <c r="AC40" s="32"/>
      <c r="AD40" s="32"/>
      <c r="AE40" s="32"/>
      <c r="AF40" s="33"/>
      <c r="AG40" s="28"/>
      <c r="AH40" s="28"/>
      <c r="AK40" s="29"/>
      <c r="AL40" s="29"/>
      <c r="AM40" s="29"/>
      <c r="AP40" s="2"/>
    </row>
    <row r="41" spans="1:42">
      <c r="B41" s="30">
        <v>1</v>
      </c>
      <c r="C41" s="11">
        <v>0</v>
      </c>
      <c r="D41" s="11">
        <v>0</v>
      </c>
      <c r="E41" s="11">
        <v>3</v>
      </c>
      <c r="F41" s="11">
        <v>1</v>
      </c>
      <c r="G41" s="11">
        <v>1</v>
      </c>
      <c r="H41" s="11">
        <v>0</v>
      </c>
      <c r="I41" s="9">
        <v>11</v>
      </c>
      <c r="J41" s="2"/>
      <c r="K41" s="2"/>
      <c r="L41" s="2"/>
      <c r="M41" s="17"/>
      <c r="N41" s="17"/>
      <c r="O41" s="17"/>
      <c r="P41" s="17"/>
      <c r="V41" s="2"/>
      <c r="Y41" s="2"/>
      <c r="Z41" s="31"/>
      <c r="AA41" s="31"/>
      <c r="AB41" s="31"/>
      <c r="AC41" s="32"/>
      <c r="AD41" s="32"/>
      <c r="AE41" s="32"/>
      <c r="AF41" s="33"/>
      <c r="AG41" s="28"/>
      <c r="AH41" s="28"/>
      <c r="AK41" s="29"/>
      <c r="AL41" s="29"/>
      <c r="AM41" s="29"/>
      <c r="AP41" s="2"/>
    </row>
    <row r="42" spans="1:42">
      <c r="B42" s="30">
        <v>2</v>
      </c>
      <c r="C42" s="11">
        <v>2</v>
      </c>
      <c r="D42" s="11">
        <v>5</v>
      </c>
      <c r="E42" s="11">
        <v>2</v>
      </c>
      <c r="F42" s="11">
        <v>3</v>
      </c>
      <c r="G42" s="11">
        <v>1</v>
      </c>
      <c r="H42" s="11">
        <v>0</v>
      </c>
      <c r="I42" s="9">
        <v>19</v>
      </c>
      <c r="J42" s="2"/>
      <c r="K42" s="2"/>
      <c r="L42" s="2"/>
      <c r="M42" s="17"/>
      <c r="N42" s="17"/>
      <c r="O42" s="17"/>
      <c r="P42" s="17"/>
      <c r="V42" s="2"/>
      <c r="Y42" s="2"/>
      <c r="Z42" s="31"/>
      <c r="AA42" s="31"/>
      <c r="AB42" s="31"/>
      <c r="AC42" s="32"/>
      <c r="AD42" s="32"/>
      <c r="AE42" s="32"/>
      <c r="AF42" s="33"/>
      <c r="AG42" s="28"/>
      <c r="AH42" s="28"/>
      <c r="AK42" s="29"/>
      <c r="AL42" s="29"/>
      <c r="AM42" s="29"/>
      <c r="AP42" s="2"/>
    </row>
    <row r="43" spans="1:42">
      <c r="B43" s="30">
        <v>3</v>
      </c>
      <c r="C43" s="11">
        <v>2</v>
      </c>
      <c r="D43" s="11">
        <v>4</v>
      </c>
      <c r="E43" s="11">
        <v>6</v>
      </c>
      <c r="F43" s="11">
        <v>1</v>
      </c>
      <c r="G43" s="11">
        <v>0</v>
      </c>
      <c r="H43" s="11">
        <v>0</v>
      </c>
      <c r="I43" s="9">
        <v>18</v>
      </c>
      <c r="J43" s="2"/>
      <c r="K43" s="2"/>
      <c r="L43" s="2"/>
      <c r="M43" s="17"/>
      <c r="N43" s="17"/>
      <c r="O43" s="17"/>
      <c r="P43" s="17"/>
      <c r="V43" s="2"/>
      <c r="Y43" s="2"/>
      <c r="Z43" s="31"/>
      <c r="AA43" s="31"/>
      <c r="AB43" s="31"/>
      <c r="AC43" s="32"/>
      <c r="AD43" s="32"/>
      <c r="AE43" s="32"/>
      <c r="AF43" s="33"/>
      <c r="AG43" s="28"/>
      <c r="AH43" s="28"/>
      <c r="AK43" s="29"/>
      <c r="AL43" s="29"/>
      <c r="AM43" s="29"/>
      <c r="AP43" s="2"/>
    </row>
    <row r="44" spans="1:42">
      <c r="B44" s="30">
        <v>4</v>
      </c>
      <c r="C44" s="11">
        <v>1</v>
      </c>
      <c r="D44" s="11">
        <v>3</v>
      </c>
      <c r="E44" s="11">
        <v>4</v>
      </c>
      <c r="F44" s="11">
        <v>2</v>
      </c>
      <c r="G44" s="11">
        <v>1</v>
      </c>
      <c r="H44" s="11">
        <v>0</v>
      </c>
      <c r="I44" s="9">
        <v>15</v>
      </c>
      <c r="J44" s="2"/>
      <c r="K44" s="2"/>
      <c r="L44" s="2"/>
      <c r="M44" s="17"/>
      <c r="N44" s="17"/>
      <c r="O44" s="17"/>
      <c r="P44" s="17"/>
      <c r="V44" s="2"/>
      <c r="Y44" s="2"/>
      <c r="Z44" s="31"/>
      <c r="AA44" s="31"/>
      <c r="AB44" s="31"/>
      <c r="AC44" s="32"/>
      <c r="AD44" s="32"/>
      <c r="AE44" s="32"/>
      <c r="AF44" s="33"/>
      <c r="AG44" s="28"/>
      <c r="AH44" s="28"/>
      <c r="AK44" s="29"/>
      <c r="AL44" s="29"/>
      <c r="AM44" s="29"/>
      <c r="AP44" s="2"/>
    </row>
    <row r="45" spans="1:42">
      <c r="B45" s="30" t="s">
        <v>6</v>
      </c>
      <c r="C45" s="34">
        <v>5</v>
      </c>
      <c r="D45" s="34">
        <v>12</v>
      </c>
      <c r="E45" s="34">
        <v>15</v>
      </c>
      <c r="F45" s="34">
        <v>7</v>
      </c>
      <c r="G45" s="34">
        <v>3</v>
      </c>
      <c r="H45" s="34">
        <v>0</v>
      </c>
      <c r="I45" s="9">
        <v>63</v>
      </c>
      <c r="J45" s="2"/>
      <c r="K45" s="2"/>
      <c r="L45" s="2"/>
      <c r="M45" s="17"/>
      <c r="N45" s="17"/>
      <c r="O45" s="17"/>
      <c r="P45" s="17"/>
      <c r="V45" s="2"/>
      <c r="Y45" s="2"/>
      <c r="Z45" s="31"/>
      <c r="AA45" s="31"/>
      <c r="AB45" s="31"/>
      <c r="AC45" s="32"/>
      <c r="AD45" s="32"/>
      <c r="AE45" s="32"/>
      <c r="AF45" s="33"/>
      <c r="AG45" s="28"/>
      <c r="AH45" s="28"/>
      <c r="AK45" s="29"/>
      <c r="AL45" s="29"/>
      <c r="AM45" s="29"/>
      <c r="AP45" s="2"/>
    </row>
    <row r="46" spans="1:42">
      <c r="A46" s="16" t="s">
        <v>4</v>
      </c>
      <c r="B46" s="10" t="s">
        <v>42</v>
      </c>
      <c r="C46" s="27" t="s">
        <v>62</v>
      </c>
      <c r="D46" s="27" t="s">
        <v>63</v>
      </c>
      <c r="E46" s="27" t="s">
        <v>64</v>
      </c>
      <c r="F46" s="27" t="s">
        <v>65</v>
      </c>
      <c r="G46" s="27" t="s">
        <v>66</v>
      </c>
      <c r="H46" s="10" t="s">
        <v>67</v>
      </c>
      <c r="I46" s="9" t="s">
        <v>43</v>
      </c>
      <c r="J46" s="2"/>
      <c r="K46" s="2"/>
      <c r="L46" s="2"/>
      <c r="M46" s="17"/>
      <c r="N46" s="17"/>
      <c r="O46" s="17"/>
      <c r="P46" s="17"/>
      <c r="V46" s="2"/>
      <c r="Y46" s="2"/>
      <c r="Z46" s="31"/>
      <c r="AA46" s="31"/>
      <c r="AB46" s="31"/>
      <c r="AC46" s="32"/>
      <c r="AD46" s="32"/>
      <c r="AE46" s="32"/>
      <c r="AF46" s="33"/>
      <c r="AG46" s="28"/>
      <c r="AH46" s="28"/>
      <c r="AK46" s="29"/>
      <c r="AL46" s="29"/>
      <c r="AM46" s="29"/>
      <c r="AP46" s="2"/>
    </row>
    <row r="47" spans="1:42">
      <c r="B47" s="30">
        <v>1</v>
      </c>
      <c r="C47" s="11">
        <v>0</v>
      </c>
      <c r="D47" s="11">
        <v>1</v>
      </c>
      <c r="E47" s="11">
        <v>0</v>
      </c>
      <c r="F47" s="11">
        <v>2</v>
      </c>
      <c r="G47" s="11">
        <v>2</v>
      </c>
      <c r="H47" s="11">
        <v>0</v>
      </c>
      <c r="I47" s="9">
        <v>6</v>
      </c>
      <c r="J47" s="2"/>
      <c r="K47" s="2"/>
      <c r="L47" s="2"/>
      <c r="M47" s="17"/>
      <c r="N47" s="17"/>
      <c r="O47" s="17"/>
      <c r="P47" s="17"/>
      <c r="V47" s="2"/>
      <c r="Y47" s="2"/>
      <c r="Z47" s="31"/>
      <c r="AA47" s="31"/>
      <c r="AB47" s="31"/>
      <c r="AC47" s="32"/>
      <c r="AD47" s="32"/>
      <c r="AE47" s="32"/>
      <c r="AF47" s="33"/>
      <c r="AG47" s="28"/>
      <c r="AH47" s="28"/>
      <c r="AK47" s="29"/>
      <c r="AL47" s="29"/>
      <c r="AM47" s="29"/>
      <c r="AP47" s="2"/>
    </row>
    <row r="48" spans="1:42">
      <c r="B48" s="30">
        <v>2</v>
      </c>
      <c r="C48" s="11">
        <v>0</v>
      </c>
      <c r="D48" s="11">
        <v>2</v>
      </c>
      <c r="E48" s="11">
        <v>2</v>
      </c>
      <c r="F48" s="11">
        <v>1</v>
      </c>
      <c r="G48" s="11">
        <v>1</v>
      </c>
      <c r="H48" s="11">
        <v>0</v>
      </c>
      <c r="I48" s="9">
        <v>7</v>
      </c>
      <c r="J48" s="2"/>
      <c r="K48" s="2"/>
      <c r="L48" s="2"/>
      <c r="M48" s="17"/>
      <c r="N48" s="17"/>
      <c r="O48" s="17"/>
      <c r="P48" s="17"/>
      <c r="V48" s="2"/>
      <c r="Y48" s="2"/>
      <c r="Z48" s="31"/>
      <c r="AA48" s="31"/>
      <c r="AB48" s="31"/>
      <c r="AC48" s="32"/>
      <c r="AD48" s="32"/>
      <c r="AE48" s="32"/>
      <c r="AF48" s="33"/>
      <c r="AG48" s="28"/>
      <c r="AH48" s="28"/>
      <c r="AK48" s="29"/>
      <c r="AL48" s="29"/>
      <c r="AM48" s="29"/>
      <c r="AP48" s="2"/>
    </row>
    <row r="49" spans="1:42">
      <c r="B49" s="30">
        <v>3</v>
      </c>
      <c r="C49" s="11">
        <v>1</v>
      </c>
      <c r="D49" s="11">
        <v>1</v>
      </c>
      <c r="E49" s="11">
        <v>4</v>
      </c>
      <c r="F49" s="11">
        <v>3</v>
      </c>
      <c r="G49" s="11">
        <v>0</v>
      </c>
      <c r="H49" s="11">
        <v>0</v>
      </c>
      <c r="I49" s="9">
        <v>14</v>
      </c>
      <c r="J49" s="2"/>
      <c r="K49" s="2"/>
      <c r="L49" s="2"/>
      <c r="M49" s="17"/>
      <c r="N49" s="17"/>
      <c r="O49" s="17"/>
      <c r="P49" s="17"/>
      <c r="V49" s="2"/>
      <c r="Y49" s="2"/>
      <c r="Z49" s="31"/>
      <c r="AA49" s="31"/>
      <c r="AB49" s="31"/>
      <c r="AC49" s="32"/>
      <c r="AD49" s="32"/>
      <c r="AE49" s="32"/>
      <c r="AF49" s="33"/>
      <c r="AG49" s="28"/>
      <c r="AH49" s="28"/>
      <c r="AK49" s="29"/>
      <c r="AL49" s="29"/>
      <c r="AM49" s="29"/>
      <c r="AP49" s="2"/>
    </row>
    <row r="50" spans="1:42">
      <c r="B50" s="30">
        <v>4</v>
      </c>
      <c r="C50" s="11">
        <v>0</v>
      </c>
      <c r="D50" s="11">
        <v>0</v>
      </c>
      <c r="E50" s="11">
        <v>3</v>
      </c>
      <c r="F50" s="11">
        <v>2</v>
      </c>
      <c r="G50" s="11">
        <v>1</v>
      </c>
      <c r="H50" s="11">
        <v>0</v>
      </c>
      <c r="I50" s="9">
        <v>5</v>
      </c>
      <c r="J50" s="2"/>
      <c r="K50" s="2"/>
      <c r="L50" s="2"/>
      <c r="M50" s="17"/>
      <c r="N50" s="17"/>
      <c r="O50" s="17"/>
      <c r="P50" s="17"/>
      <c r="V50" s="2"/>
      <c r="Y50" s="2"/>
      <c r="Z50" s="31"/>
      <c r="AA50" s="31"/>
      <c r="AB50" s="31"/>
      <c r="AC50" s="32"/>
      <c r="AD50" s="32"/>
      <c r="AE50" s="32"/>
      <c r="AF50" s="33"/>
      <c r="AG50" s="28"/>
      <c r="AH50" s="28"/>
      <c r="AK50" s="29"/>
      <c r="AL50" s="29"/>
      <c r="AM50" s="29"/>
      <c r="AP50" s="2"/>
    </row>
    <row r="51" spans="1:42">
      <c r="B51" s="30" t="s">
        <v>6</v>
      </c>
      <c r="C51" s="34">
        <v>1</v>
      </c>
      <c r="D51" s="34">
        <v>4</v>
      </c>
      <c r="E51" s="34">
        <v>9</v>
      </c>
      <c r="F51" s="34">
        <v>8</v>
      </c>
      <c r="G51" s="34">
        <v>4</v>
      </c>
      <c r="H51" s="34">
        <v>0</v>
      </c>
      <c r="I51" s="9">
        <v>32</v>
      </c>
      <c r="J51" s="2"/>
      <c r="K51" s="2"/>
      <c r="L51" s="2"/>
      <c r="M51" s="17"/>
      <c r="N51" s="17"/>
      <c r="O51" s="17"/>
      <c r="P51" s="17"/>
      <c r="V51" s="2"/>
      <c r="Y51" s="2"/>
      <c r="Z51" s="31"/>
      <c r="AA51" s="31"/>
      <c r="AB51" s="31"/>
      <c r="AC51" s="32"/>
      <c r="AD51" s="32"/>
      <c r="AE51" s="32"/>
      <c r="AF51" s="33"/>
      <c r="AG51" s="28"/>
      <c r="AH51" s="28"/>
      <c r="AK51" s="29"/>
      <c r="AL51" s="29"/>
      <c r="AM51" s="29"/>
      <c r="AP51" s="2"/>
    </row>
    <row r="52" spans="1:42">
      <c r="A52" s="18" t="s">
        <v>5</v>
      </c>
      <c r="B52" s="10" t="s">
        <v>42</v>
      </c>
      <c r="C52" s="27" t="s">
        <v>62</v>
      </c>
      <c r="D52" s="27" t="s">
        <v>63</v>
      </c>
      <c r="E52" s="27" t="s">
        <v>64</v>
      </c>
      <c r="F52" s="27" t="s">
        <v>65</v>
      </c>
      <c r="G52" s="27" t="s">
        <v>66</v>
      </c>
      <c r="H52" s="10" t="s">
        <v>67</v>
      </c>
      <c r="I52" s="9" t="s">
        <v>43</v>
      </c>
      <c r="J52" s="2"/>
      <c r="K52" s="2"/>
      <c r="L52" s="2"/>
      <c r="M52" s="17"/>
      <c r="N52" s="17"/>
      <c r="O52" s="17"/>
      <c r="P52" s="17"/>
      <c r="V52" s="2"/>
      <c r="Y52" s="2"/>
      <c r="Z52" s="31"/>
      <c r="AA52" s="31"/>
      <c r="AB52" s="31"/>
      <c r="AC52" s="32"/>
      <c r="AD52" s="32"/>
      <c r="AE52" s="32"/>
      <c r="AF52" s="33"/>
      <c r="AG52" s="28"/>
      <c r="AH52" s="28"/>
      <c r="AK52" s="29"/>
      <c r="AL52" s="29"/>
      <c r="AM52" s="29"/>
      <c r="AP52" s="2"/>
    </row>
    <row r="53" spans="1:42">
      <c r="A53" s="72"/>
      <c r="B53" s="30">
        <v>1</v>
      </c>
      <c r="C53" s="11">
        <v>0</v>
      </c>
      <c r="D53" s="11">
        <v>9</v>
      </c>
      <c r="E53" s="11">
        <v>3</v>
      </c>
      <c r="F53" s="11">
        <v>1</v>
      </c>
      <c r="G53" s="11">
        <v>0</v>
      </c>
      <c r="H53" s="11">
        <v>0</v>
      </c>
      <c r="I53" s="9">
        <v>24</v>
      </c>
      <c r="J53" s="2"/>
      <c r="K53" s="2"/>
      <c r="L53" s="2"/>
      <c r="M53" s="17"/>
      <c r="N53" s="17"/>
      <c r="O53" s="17"/>
      <c r="P53" s="17"/>
      <c r="V53" s="2"/>
      <c r="Y53" s="2"/>
      <c r="Z53" s="31"/>
      <c r="AA53" s="31"/>
      <c r="AB53" s="31"/>
      <c r="AC53" s="32"/>
      <c r="AD53" s="32"/>
      <c r="AE53" s="32"/>
      <c r="AF53" s="33"/>
      <c r="AG53" s="28"/>
      <c r="AH53" s="28"/>
      <c r="AK53" s="29"/>
      <c r="AL53" s="29"/>
      <c r="AM53" s="29"/>
      <c r="AP53" s="2"/>
    </row>
    <row r="54" spans="1:42">
      <c r="A54" s="72"/>
      <c r="B54" s="30">
        <v>2</v>
      </c>
      <c r="C54" s="11">
        <v>1</v>
      </c>
      <c r="D54" s="11">
        <v>1</v>
      </c>
      <c r="E54" s="11">
        <v>5</v>
      </c>
      <c r="F54" s="11">
        <v>1</v>
      </c>
      <c r="G54" s="11">
        <v>0</v>
      </c>
      <c r="H54" s="11">
        <v>0</v>
      </c>
      <c r="I54" s="9">
        <v>13</v>
      </c>
      <c r="J54" s="2"/>
      <c r="K54" s="2"/>
      <c r="L54" s="2"/>
      <c r="M54" s="17"/>
      <c r="N54" s="17"/>
      <c r="O54" s="17"/>
      <c r="P54" s="17"/>
      <c r="V54" s="2"/>
      <c r="Y54" s="2"/>
      <c r="Z54" s="31"/>
      <c r="AA54" s="31"/>
      <c r="AB54" s="31"/>
      <c r="AC54" s="32"/>
      <c r="AD54" s="32"/>
      <c r="AE54" s="32"/>
      <c r="AF54" s="33"/>
      <c r="AG54" s="28"/>
      <c r="AH54" s="28"/>
      <c r="AK54" s="29"/>
      <c r="AL54" s="29"/>
      <c r="AM54" s="29"/>
      <c r="AP54" s="2"/>
    </row>
    <row r="55" spans="1:42">
      <c r="A55" s="5"/>
      <c r="B55" s="30" t="s">
        <v>6</v>
      </c>
      <c r="C55" s="34">
        <v>1</v>
      </c>
      <c r="D55" s="34">
        <v>10</v>
      </c>
      <c r="E55" s="34">
        <v>8</v>
      </c>
      <c r="F55" s="34">
        <v>2</v>
      </c>
      <c r="G55" s="34">
        <v>0</v>
      </c>
      <c r="H55" s="34">
        <v>0</v>
      </c>
      <c r="I55" s="9">
        <v>37</v>
      </c>
      <c r="J55" s="2"/>
      <c r="K55" s="2"/>
      <c r="L55" s="2"/>
      <c r="M55" s="17"/>
      <c r="N55" s="17"/>
      <c r="O55" s="17"/>
      <c r="P55" s="17"/>
      <c r="V55" s="2"/>
      <c r="Y55" s="2"/>
      <c r="Z55" s="31"/>
      <c r="AA55" s="31"/>
      <c r="AB55" s="31"/>
      <c r="AC55" s="32"/>
      <c r="AD55" s="32"/>
      <c r="AE55" s="32"/>
      <c r="AF55" s="33"/>
      <c r="AG55" s="28"/>
      <c r="AH55" s="28"/>
      <c r="AK55" s="29"/>
      <c r="AL55" s="29"/>
      <c r="AM55" s="29"/>
      <c r="AP55" s="2"/>
    </row>
    <row r="56" spans="1:42">
      <c r="B56" s="33"/>
      <c r="C56" s="36"/>
      <c r="D56" s="36"/>
      <c r="E56" s="36"/>
      <c r="F56" s="36"/>
      <c r="G56" s="2"/>
      <c r="H56" s="2"/>
      <c r="I56" s="2"/>
      <c r="J56" s="2"/>
      <c r="K56" s="2"/>
      <c r="L56" s="17"/>
      <c r="M56" s="17"/>
      <c r="N56" s="17"/>
      <c r="O56" s="17"/>
      <c r="U56" s="2"/>
      <c r="X56" s="2"/>
      <c r="Y56" s="31"/>
      <c r="Z56" s="31"/>
      <c r="AA56" s="31"/>
      <c r="AB56" s="32"/>
      <c r="AC56" s="32"/>
      <c r="AD56" s="32"/>
      <c r="AE56" s="33"/>
      <c r="AF56" s="28"/>
      <c r="AG56" s="28"/>
      <c r="AJ56" s="29"/>
      <c r="AK56" s="29"/>
      <c r="AL56" s="29"/>
      <c r="AO56" s="2"/>
    </row>
    <row r="57" spans="1:42">
      <c r="A57" s="2" t="s">
        <v>36</v>
      </c>
    </row>
    <row r="58" spans="1:42" s="76" customFormat="1">
      <c r="A58" s="74" t="s">
        <v>60</v>
      </c>
    </row>
    <row r="59" spans="1:42" s="58" customFormat="1">
      <c r="A59" s="25" t="s">
        <v>59</v>
      </c>
    </row>
    <row r="60" spans="1:42" s="58" customFormat="1">
      <c r="A60" s="74" t="s">
        <v>68</v>
      </c>
    </row>
    <row r="61" spans="1:42" s="58" customFormat="1">
      <c r="A61" s="25" t="s">
        <v>69</v>
      </c>
    </row>
    <row r="63" spans="1:42">
      <c r="A63" s="70" t="s">
        <v>23</v>
      </c>
    </row>
    <row r="64" spans="1:42" s="2" customFormat="1">
      <c r="A64" s="9"/>
      <c r="B64" s="9" t="s">
        <v>20</v>
      </c>
      <c r="C64" s="9" t="s">
        <v>21</v>
      </c>
      <c r="D64" s="9" t="s">
        <v>22</v>
      </c>
    </row>
    <row r="65" spans="1:13">
      <c r="A65" s="71">
        <v>44866</v>
      </c>
      <c r="B65" s="11">
        <v>5</v>
      </c>
      <c r="C65" s="11">
        <v>0</v>
      </c>
      <c r="D65" s="11">
        <f t="shared" ref="D65" si="2">SUM(B65:C65)</f>
        <v>5</v>
      </c>
    </row>
    <row r="66" spans="1:13">
      <c r="A66" s="71">
        <v>44867</v>
      </c>
      <c r="B66" s="11">
        <v>6</v>
      </c>
      <c r="C66" s="11">
        <v>0</v>
      </c>
      <c r="D66" s="11">
        <f t="shared" ref="D66" si="3">SUM(B66:C66)</f>
        <v>6</v>
      </c>
    </row>
    <row r="67" spans="1:13">
      <c r="A67" s="71">
        <v>44868</v>
      </c>
      <c r="B67" s="11">
        <v>5</v>
      </c>
      <c r="C67" s="11">
        <v>0</v>
      </c>
      <c r="D67" s="11">
        <f t="shared" ref="D67" si="4">SUM(B67:C67)</f>
        <v>5</v>
      </c>
    </row>
    <row r="68" spans="1:13">
      <c r="A68" s="17"/>
    </row>
    <row r="69" spans="1:13" s="38" customFormat="1" ht="24">
      <c r="A69" s="42" t="s">
        <v>49</v>
      </c>
    </row>
    <row r="70" spans="1:13" s="38" customFormat="1">
      <c r="A70" s="2"/>
      <c r="B70"/>
      <c r="C70"/>
      <c r="D70"/>
      <c r="E70"/>
      <c r="F70"/>
    </row>
    <row r="71" spans="1:13" s="38" customFormat="1">
      <c r="A71" s="79">
        <v>44774</v>
      </c>
      <c r="B71" s="79"/>
      <c r="C71" s="39" t="s">
        <v>45</v>
      </c>
      <c r="D71" s="40" t="s">
        <v>46</v>
      </c>
      <c r="E71" s="40" t="s">
        <v>47</v>
      </c>
      <c r="F71"/>
    </row>
    <row r="72" spans="1:13" s="38" customFormat="1">
      <c r="A72" s="55" t="s">
        <v>44</v>
      </c>
      <c r="B72" s="45"/>
      <c r="C72" s="43">
        <v>7</v>
      </c>
      <c r="D72" s="44">
        <v>1</v>
      </c>
      <c r="E72" s="48">
        <f>D72/C72</f>
        <v>0.14285714285714285</v>
      </c>
      <c r="F72"/>
      <c r="G72" s="41"/>
      <c r="H72" s="41"/>
      <c r="I72" s="41"/>
      <c r="J72" s="41"/>
      <c r="K72" s="41"/>
      <c r="L72" s="41"/>
      <c r="M72" s="41"/>
    </row>
    <row r="73" spans="1:13" s="38" customFormat="1" ht="21" thickBot="1">
      <c r="A73" s="56" t="s">
        <v>51</v>
      </c>
      <c r="B73" s="49"/>
      <c r="C73" s="50">
        <v>38</v>
      </c>
      <c r="D73" s="51">
        <v>9</v>
      </c>
      <c r="E73" s="52">
        <f>D73/C73</f>
        <v>0.23684210526315788</v>
      </c>
      <c r="F73"/>
    </row>
    <row r="74" spans="1:13" s="38" customFormat="1" ht="21" thickBot="1">
      <c r="A74" s="57" t="s">
        <v>50</v>
      </c>
      <c r="B74" s="53"/>
      <c r="C74" s="54">
        <f>SUM(C72:C73)</f>
        <v>45</v>
      </c>
      <c r="D74" s="54">
        <f>SUM(D72:D73)</f>
        <v>10</v>
      </c>
      <c r="E74" s="60">
        <f>D74/C74</f>
        <v>0.22222222222222221</v>
      </c>
      <c r="F74"/>
    </row>
    <row r="75" spans="1:13" s="38" customFormat="1">
      <c r="A75" s="2"/>
      <c r="B75"/>
      <c r="C75"/>
      <c r="D75"/>
      <c r="E75"/>
      <c r="F75"/>
    </row>
    <row r="76" spans="1:13" s="38" customFormat="1">
      <c r="A76" s="79">
        <v>44805</v>
      </c>
      <c r="B76" s="79"/>
      <c r="C76" s="39" t="s">
        <v>45</v>
      </c>
      <c r="D76" s="40" t="s">
        <v>46</v>
      </c>
      <c r="E76" s="40" t="s">
        <v>47</v>
      </c>
      <c r="F76"/>
    </row>
    <row r="77" spans="1:13" s="38" customFormat="1">
      <c r="A77" s="55" t="s">
        <v>44</v>
      </c>
      <c r="B77" s="45"/>
      <c r="C77" s="43">
        <v>11</v>
      </c>
      <c r="D77" s="44">
        <v>0</v>
      </c>
      <c r="E77" s="48">
        <f>D77/C77</f>
        <v>0</v>
      </c>
      <c r="F77"/>
      <c r="G77" s="41"/>
      <c r="H77" s="41"/>
      <c r="I77" s="41"/>
      <c r="J77" s="41"/>
      <c r="K77" s="41"/>
      <c r="L77" s="41"/>
      <c r="M77" s="41"/>
    </row>
    <row r="78" spans="1:13" s="38" customFormat="1" ht="21" thickBot="1">
      <c r="A78" s="56" t="s">
        <v>51</v>
      </c>
      <c r="B78" s="49"/>
      <c r="C78" s="50">
        <v>34</v>
      </c>
      <c r="D78" s="51">
        <v>4</v>
      </c>
      <c r="E78" s="52">
        <f>D78/C78</f>
        <v>0.11764705882352941</v>
      </c>
      <c r="F78" s="61"/>
    </row>
    <row r="79" spans="1:13" s="38" customFormat="1" ht="21" thickBot="1">
      <c r="A79" s="57" t="s">
        <v>50</v>
      </c>
      <c r="B79" s="53"/>
      <c r="C79" s="54">
        <f>SUM(C77:C78)</f>
        <v>45</v>
      </c>
      <c r="D79" s="54">
        <f>SUM(D77:D78)</f>
        <v>4</v>
      </c>
      <c r="E79" s="60">
        <f>D79/C79</f>
        <v>8.8888888888888892E-2</v>
      </c>
      <c r="F79"/>
    </row>
    <row r="80" spans="1:13" s="38" customFormat="1">
      <c r="A80" s="2"/>
      <c r="B80"/>
      <c r="C80"/>
      <c r="D80"/>
      <c r="E80"/>
      <c r="F80"/>
    </row>
    <row r="81" spans="1:13" s="38" customFormat="1">
      <c r="A81" s="79">
        <v>44835</v>
      </c>
      <c r="B81" s="79"/>
      <c r="C81" s="39" t="s">
        <v>45</v>
      </c>
      <c r="D81" s="40" t="s">
        <v>46</v>
      </c>
      <c r="E81" s="40" t="s">
        <v>47</v>
      </c>
      <c r="F81"/>
    </row>
    <row r="82" spans="1:13" s="38" customFormat="1">
      <c r="A82" s="55" t="s">
        <v>44</v>
      </c>
      <c r="B82" s="45"/>
      <c r="C82" s="43">
        <v>38</v>
      </c>
      <c r="D82" s="44">
        <v>1</v>
      </c>
      <c r="E82" s="48">
        <f>D82/C82</f>
        <v>2.6315789473684209E-2</v>
      </c>
      <c r="F82"/>
      <c r="G82" s="41"/>
      <c r="H82" s="41"/>
      <c r="I82" s="41"/>
      <c r="J82" s="41"/>
      <c r="K82" s="41"/>
      <c r="L82" s="41"/>
      <c r="M82" s="41"/>
    </row>
    <row r="83" spans="1:13" s="38" customFormat="1" ht="21" thickBot="1">
      <c r="A83" s="56" t="s">
        <v>51</v>
      </c>
      <c r="B83" s="49"/>
      <c r="C83" s="50">
        <v>43</v>
      </c>
      <c r="D83" s="51">
        <v>5</v>
      </c>
      <c r="E83" s="52">
        <f>D83/C83</f>
        <v>0.11627906976744186</v>
      </c>
      <c r="F83" s="61"/>
    </row>
    <row r="84" spans="1:13" s="38" customFormat="1" ht="21" thickBot="1">
      <c r="A84" s="57" t="s">
        <v>50</v>
      </c>
      <c r="B84" s="53"/>
      <c r="C84" s="54">
        <f>SUM(C82:C83)</f>
        <v>81</v>
      </c>
      <c r="D84" s="54">
        <f>SUM(D82:D83)</f>
        <v>6</v>
      </c>
      <c r="E84" s="60">
        <f>D84/C84</f>
        <v>7.407407407407407E-2</v>
      </c>
      <c r="F84"/>
    </row>
    <row r="85" spans="1:13" s="38" customFormat="1">
      <c r="A85" s="2"/>
      <c r="B85"/>
      <c r="C85"/>
      <c r="D85"/>
      <c r="E85"/>
      <c r="F85"/>
    </row>
    <row r="86" spans="1:13">
      <c r="A86" s="25" t="s">
        <v>53</v>
      </c>
    </row>
    <row r="87" spans="1:13" s="2" customFormat="1">
      <c r="A87" s="9"/>
      <c r="B87" s="9" t="s">
        <v>54</v>
      </c>
      <c r="C87" s="9" t="s">
        <v>56</v>
      </c>
      <c r="D87" s="66" t="s">
        <v>55</v>
      </c>
    </row>
    <row r="88" spans="1:13">
      <c r="A88" s="71">
        <v>44866</v>
      </c>
      <c r="B88" s="73">
        <v>6</v>
      </c>
      <c r="C88" s="11">
        <v>14</v>
      </c>
      <c r="D88" s="11">
        <f t="shared" ref="D88" si="5">SUM(B88:C88)</f>
        <v>20</v>
      </c>
      <c r="F88" s="2"/>
      <c r="G88" s="2"/>
      <c r="H88" s="2"/>
    </row>
    <row r="89" spans="1:13">
      <c r="G89" s="17"/>
      <c r="H89" s="13"/>
    </row>
    <row r="90" spans="1:13" s="12" customFormat="1" ht="24">
      <c r="A90" s="75" t="s">
        <v>24</v>
      </c>
      <c r="F90" s="12" t="s">
        <v>12</v>
      </c>
      <c r="G90" s="23">
        <f>G1</f>
        <v>44868</v>
      </c>
      <c r="H90" s="24">
        <f>H1</f>
        <v>0.95833333333333337</v>
      </c>
    </row>
    <row r="91" spans="1:13">
      <c r="A91" s="70"/>
      <c r="G91" s="17"/>
      <c r="H91" s="13"/>
    </row>
    <row r="92" spans="1:13">
      <c r="A92" s="77" t="s">
        <v>14</v>
      </c>
      <c r="B92" s="78" t="s">
        <v>25</v>
      </c>
      <c r="C92" s="78"/>
      <c r="D92" s="78"/>
      <c r="E92" s="78" t="s">
        <v>29</v>
      </c>
      <c r="F92" s="78"/>
      <c r="G92" s="78"/>
      <c r="H92" s="9" t="s">
        <v>31</v>
      </c>
      <c r="I92" s="78" t="s">
        <v>37</v>
      </c>
      <c r="K92" s="77" t="s">
        <v>14</v>
      </c>
      <c r="L92" s="3" t="s">
        <v>31</v>
      </c>
      <c r="M92" s="20" t="s">
        <v>38</v>
      </c>
    </row>
    <row r="93" spans="1:13" ht="21">
      <c r="A93" s="77"/>
      <c r="B93" s="14" t="s">
        <v>26</v>
      </c>
      <c r="C93" s="14" t="s">
        <v>27</v>
      </c>
      <c r="D93" s="14" t="s">
        <v>28</v>
      </c>
      <c r="E93" s="1" t="s">
        <v>30</v>
      </c>
      <c r="F93" s="1" t="s">
        <v>34</v>
      </c>
      <c r="G93" s="14" t="s">
        <v>28</v>
      </c>
      <c r="H93" s="15" t="s">
        <v>33</v>
      </c>
      <c r="I93" s="78"/>
      <c r="K93" s="77"/>
      <c r="L93" s="22" t="s">
        <v>32</v>
      </c>
      <c r="M93" s="21" t="s">
        <v>39</v>
      </c>
    </row>
    <row r="94" spans="1:13">
      <c r="A94" s="9" t="s">
        <v>7</v>
      </c>
      <c r="B94" s="30"/>
      <c r="C94" s="30"/>
      <c r="D94" s="30"/>
      <c r="E94" s="30"/>
      <c r="F94" s="30"/>
      <c r="G94" s="30"/>
      <c r="H94" s="30"/>
      <c r="I94" s="11">
        <f>SUM(B94:H94)</f>
        <v>0</v>
      </c>
      <c r="K94" s="9" t="s">
        <v>7</v>
      </c>
      <c r="L94" s="9">
        <v>1</v>
      </c>
      <c r="M94" s="19">
        <v>0</v>
      </c>
    </row>
    <row r="95" spans="1:13">
      <c r="A95" s="9" t="s">
        <v>8</v>
      </c>
      <c r="B95" s="30"/>
      <c r="C95" s="30"/>
      <c r="D95" s="30"/>
      <c r="E95" s="30"/>
      <c r="F95" s="30"/>
      <c r="G95" s="30"/>
      <c r="H95" s="30"/>
      <c r="I95" s="11">
        <f t="shared" ref="I95:I104" si="6">SUM(B95:H95)</f>
        <v>0</v>
      </c>
      <c r="K95" s="9" t="s">
        <v>8</v>
      </c>
      <c r="L95" s="9">
        <v>0</v>
      </c>
      <c r="M95" s="19">
        <v>7</v>
      </c>
    </row>
    <row r="96" spans="1:13">
      <c r="A96" s="9" t="s">
        <v>9</v>
      </c>
      <c r="B96" s="30"/>
      <c r="C96" s="30"/>
      <c r="D96" s="30">
        <v>1</v>
      </c>
      <c r="E96" s="30">
        <v>2</v>
      </c>
      <c r="F96" s="30"/>
      <c r="G96" s="30"/>
      <c r="H96" s="30"/>
      <c r="I96" s="11">
        <f t="shared" si="6"/>
        <v>3</v>
      </c>
      <c r="K96" s="9" t="s">
        <v>9</v>
      </c>
      <c r="L96" s="9">
        <v>0</v>
      </c>
      <c r="M96" s="19">
        <v>11</v>
      </c>
    </row>
    <row r="97" spans="1:13">
      <c r="A97" s="9" t="s">
        <v>10</v>
      </c>
      <c r="B97" s="30"/>
      <c r="C97" s="30"/>
      <c r="D97" s="30">
        <v>1</v>
      </c>
      <c r="E97" s="30">
        <v>2</v>
      </c>
      <c r="F97" s="30"/>
      <c r="G97" s="30"/>
      <c r="H97" s="30"/>
      <c r="I97" s="11">
        <f t="shared" si="6"/>
        <v>3</v>
      </c>
      <c r="K97" s="9" t="s">
        <v>10</v>
      </c>
      <c r="L97" s="9">
        <v>0</v>
      </c>
      <c r="M97" s="19">
        <v>83</v>
      </c>
    </row>
    <row r="98" spans="1:13">
      <c r="A98" s="9" t="s">
        <v>11</v>
      </c>
      <c r="B98" s="30"/>
      <c r="C98" s="30"/>
      <c r="D98" s="30"/>
      <c r="E98" s="30"/>
      <c r="F98" s="30"/>
      <c r="G98" s="30"/>
      <c r="H98" s="30"/>
      <c r="I98" s="11">
        <f t="shared" si="6"/>
        <v>0</v>
      </c>
      <c r="K98" s="9" t="s">
        <v>11</v>
      </c>
      <c r="L98" s="9">
        <v>0</v>
      </c>
      <c r="M98" s="19">
        <v>3</v>
      </c>
    </row>
    <row r="99" spans="1:13">
      <c r="A99" s="9" t="s">
        <v>16</v>
      </c>
      <c r="B99" s="30"/>
      <c r="C99" s="30"/>
      <c r="D99" s="30">
        <v>1</v>
      </c>
      <c r="E99" s="30"/>
      <c r="F99" s="30"/>
      <c r="G99" s="30"/>
      <c r="H99" s="30"/>
      <c r="I99" s="11">
        <f t="shared" si="6"/>
        <v>1</v>
      </c>
      <c r="K99" s="9" t="s">
        <v>16</v>
      </c>
      <c r="L99" s="9">
        <v>1</v>
      </c>
      <c r="M99" s="19">
        <v>0</v>
      </c>
    </row>
    <row r="100" spans="1:13">
      <c r="A100" s="9" t="s">
        <v>17</v>
      </c>
      <c r="B100" s="47"/>
      <c r="C100" s="30"/>
      <c r="D100" s="47"/>
      <c r="E100" s="47"/>
      <c r="F100" s="30"/>
      <c r="G100" s="30"/>
      <c r="H100" s="30"/>
      <c r="I100" s="11">
        <f t="shared" si="6"/>
        <v>0</v>
      </c>
      <c r="K100" s="9" t="s">
        <v>17</v>
      </c>
      <c r="L100" s="9">
        <v>4</v>
      </c>
      <c r="M100" s="19">
        <v>3</v>
      </c>
    </row>
    <row r="101" spans="1:13">
      <c r="A101" s="9" t="s">
        <v>19</v>
      </c>
      <c r="B101" s="30">
        <v>2</v>
      </c>
      <c r="C101" s="47"/>
      <c r="D101" s="30">
        <v>2</v>
      </c>
      <c r="E101" s="30">
        <v>1</v>
      </c>
      <c r="F101" s="30">
        <v>1</v>
      </c>
      <c r="G101" s="30"/>
      <c r="H101" s="30">
        <v>2</v>
      </c>
      <c r="I101" s="46">
        <f t="shared" si="6"/>
        <v>8</v>
      </c>
      <c r="J101" s="7" t="s">
        <v>18</v>
      </c>
      <c r="K101" s="9" t="s">
        <v>19</v>
      </c>
      <c r="L101" s="37">
        <v>10</v>
      </c>
      <c r="M101" s="19">
        <v>7</v>
      </c>
    </row>
    <row r="102" spans="1:13">
      <c r="A102" s="9" t="s">
        <v>48</v>
      </c>
      <c r="B102" s="30">
        <v>1</v>
      </c>
      <c r="C102" s="47"/>
      <c r="D102" s="30"/>
      <c r="E102" s="30"/>
      <c r="F102" s="30"/>
      <c r="G102" s="30"/>
      <c r="H102" s="30"/>
      <c r="I102" s="11">
        <f t="shared" si="6"/>
        <v>1</v>
      </c>
      <c r="J102" s="7"/>
      <c r="K102" s="9" t="s">
        <v>48</v>
      </c>
      <c r="L102" s="9">
        <v>1</v>
      </c>
      <c r="M102" s="19">
        <v>2</v>
      </c>
    </row>
    <row r="103" spans="1:13">
      <c r="A103" s="80" t="s">
        <v>52</v>
      </c>
      <c r="B103" s="30">
        <v>1</v>
      </c>
      <c r="C103" s="47"/>
      <c r="D103" s="30">
        <v>1</v>
      </c>
      <c r="E103" s="30"/>
      <c r="F103" s="30"/>
      <c r="G103" s="30"/>
      <c r="H103" s="30">
        <v>1</v>
      </c>
      <c r="I103" s="83">
        <f t="shared" si="6"/>
        <v>3</v>
      </c>
      <c r="J103" s="7"/>
      <c r="K103" s="80" t="s">
        <v>52</v>
      </c>
      <c r="L103" s="80">
        <v>2</v>
      </c>
      <c r="M103" s="84">
        <v>9</v>
      </c>
    </row>
    <row r="104" spans="1:13">
      <c r="A104" s="65" t="s">
        <v>61</v>
      </c>
      <c r="B104" s="30"/>
      <c r="C104" s="47"/>
      <c r="D104" s="30"/>
      <c r="E104" s="30"/>
      <c r="F104" s="30"/>
      <c r="G104" s="30"/>
      <c r="H104" s="30"/>
      <c r="I104" s="11">
        <f t="shared" si="6"/>
        <v>0</v>
      </c>
      <c r="J104" s="7"/>
      <c r="K104" s="65" t="s">
        <v>61</v>
      </c>
      <c r="L104" s="65">
        <v>0</v>
      </c>
      <c r="M104" s="67">
        <v>1</v>
      </c>
    </row>
    <row r="105" spans="1:13">
      <c r="A105" s="9" t="s">
        <v>6</v>
      </c>
      <c r="B105" s="30">
        <f>SUM(B94:B103)</f>
        <v>4</v>
      </c>
      <c r="C105" s="30">
        <f t="shared" ref="C105:I105" si="7">SUM(C94:C103)</f>
        <v>0</v>
      </c>
      <c r="D105" s="30">
        <f t="shared" si="7"/>
        <v>6</v>
      </c>
      <c r="E105" s="30">
        <f t="shared" si="7"/>
        <v>5</v>
      </c>
      <c r="F105" s="30">
        <f t="shared" si="7"/>
        <v>1</v>
      </c>
      <c r="G105" s="30">
        <f t="shared" si="7"/>
        <v>0</v>
      </c>
      <c r="H105" s="30">
        <f t="shared" si="7"/>
        <v>3</v>
      </c>
      <c r="I105" s="30">
        <f t="shared" si="7"/>
        <v>19</v>
      </c>
      <c r="K105" s="9" t="s">
        <v>6</v>
      </c>
      <c r="L105" s="9">
        <f>SUM(L94:L104)</f>
        <v>19</v>
      </c>
      <c r="M105" s="19">
        <f>SUM(M94:M104)</f>
        <v>126</v>
      </c>
    </row>
    <row r="107" spans="1:13">
      <c r="A107" s="25" t="s">
        <v>57</v>
      </c>
    </row>
    <row r="108" spans="1:13" s="2" customFormat="1">
      <c r="A108" s="9"/>
      <c r="B108" s="9" t="s">
        <v>20</v>
      </c>
      <c r="C108" s="9" t="s">
        <v>21</v>
      </c>
      <c r="D108" s="9" t="s">
        <v>22</v>
      </c>
    </row>
    <row r="109" spans="1:13">
      <c r="A109" s="71">
        <v>44866</v>
      </c>
      <c r="B109" s="11">
        <v>1</v>
      </c>
      <c r="C109" s="11">
        <v>0</v>
      </c>
      <c r="D109" s="11">
        <f t="shared" ref="D109:D110" si="8">SUM(B109:C109)</f>
        <v>1</v>
      </c>
    </row>
    <row r="110" spans="1:13" s="38" customFormat="1">
      <c r="A110" s="71">
        <v>44867</v>
      </c>
      <c r="B110" s="11">
        <v>0</v>
      </c>
      <c r="C110" s="11">
        <v>0</v>
      </c>
      <c r="D110" s="11">
        <f t="shared" si="8"/>
        <v>0</v>
      </c>
      <c r="E110"/>
      <c r="F110"/>
    </row>
    <row r="111" spans="1:13" s="38" customFormat="1">
      <c r="A111" s="2"/>
      <c r="B111"/>
      <c r="C111"/>
      <c r="D111"/>
      <c r="E111"/>
      <c r="F111"/>
    </row>
    <row r="112" spans="1:13" s="38" customFormat="1">
      <c r="A112" s="2"/>
      <c r="B112"/>
      <c r="C112"/>
      <c r="D112"/>
      <c r="E112"/>
      <c r="F112"/>
    </row>
    <row r="113" spans="1:6" s="38" customFormat="1">
      <c r="A113" s="2"/>
      <c r="B113"/>
      <c r="C113"/>
      <c r="D113"/>
      <c r="E113"/>
      <c r="F113"/>
    </row>
    <row r="114" spans="1:6" s="38" customFormat="1">
      <c r="A114" s="2"/>
      <c r="B114"/>
      <c r="C114"/>
      <c r="D114"/>
      <c r="E114"/>
      <c r="F114"/>
    </row>
    <row r="115" spans="1:6" s="38" customFormat="1">
      <c r="A115" s="2"/>
      <c r="B115"/>
      <c r="C115"/>
      <c r="D115"/>
      <c r="E115"/>
      <c r="F115"/>
    </row>
    <row r="116" spans="1:6" s="38" customFormat="1">
      <c r="A116" s="2"/>
      <c r="B116"/>
      <c r="C116"/>
      <c r="D116"/>
      <c r="E116"/>
      <c r="F116"/>
    </row>
    <row r="117" spans="1:6" s="38" customFormat="1">
      <c r="A117" s="2"/>
      <c r="B117"/>
      <c r="C117"/>
      <c r="D117"/>
      <c r="E117"/>
      <c r="F117"/>
    </row>
    <row r="118" spans="1:6" s="38" customFormat="1">
      <c r="A118" s="2"/>
      <c r="B118"/>
      <c r="C118"/>
      <c r="D118"/>
      <c r="E118"/>
      <c r="F118"/>
    </row>
    <row r="119" spans="1:6" s="38" customFormat="1">
      <c r="A119" s="2"/>
      <c r="B119"/>
      <c r="C119"/>
      <c r="D119"/>
      <c r="E119"/>
      <c r="F119"/>
    </row>
    <row r="120" spans="1:6" s="38" customFormat="1">
      <c r="A120" s="2"/>
      <c r="B120"/>
      <c r="C120"/>
      <c r="D120"/>
      <c r="E120"/>
      <c r="F120"/>
    </row>
    <row r="121" spans="1:6" s="38" customFormat="1">
      <c r="A121" s="2"/>
      <c r="B121"/>
      <c r="C121"/>
      <c r="D121"/>
      <c r="E121"/>
      <c r="F121"/>
    </row>
  </sheetData>
  <mergeCells count="8">
    <mergeCell ref="K92:K93"/>
    <mergeCell ref="I92:I93"/>
    <mergeCell ref="A92:A93"/>
    <mergeCell ref="A71:B71"/>
    <mergeCell ref="B92:D92"/>
    <mergeCell ref="E92:G92"/>
    <mergeCell ref="A76:B76"/>
    <mergeCell ref="A81:B81"/>
  </mergeCells>
  <phoneticPr fontId="1"/>
  <printOptions horizontalCentered="1" verticalCentered="1"/>
  <pageMargins left="0.25" right="0.25" top="0.75" bottom="0.75" header="0.3" footer="0.3"/>
  <pageSetup paperSize="9" scale="24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2022-08-24T22:57:27Z</cp:lastPrinted>
  <dcterms:created xsi:type="dcterms:W3CDTF">2022-05-18T06:35:45Z</dcterms:created>
  <dcterms:modified xsi:type="dcterms:W3CDTF">2022-11-03T21:34:03Z</dcterms:modified>
</cp:coreProperties>
</file>