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AE52B2E9-8CE9-1F42-B782-DB153CD91D8C}" xr6:coauthVersionLast="47" xr6:coauthVersionMax="47" xr10:uidLastSave="{00000000-0000-0000-0000-000000000000}"/>
  <bookViews>
    <workbookView xWindow="428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  <c r="D72" i="1"/>
  <c r="I22" i="1"/>
  <c r="I20" i="1" l="1"/>
  <c r="I21" i="1"/>
  <c r="D94" i="1"/>
  <c r="D95" i="1"/>
  <c r="D70" i="1" l="1"/>
  <c r="M113" i="1" l="1"/>
  <c r="L113" i="1"/>
  <c r="I112" i="1"/>
  <c r="D118" i="1"/>
  <c r="D89" i="1"/>
  <c r="C89" i="1"/>
  <c r="E88" i="1"/>
  <c r="E87" i="1"/>
  <c r="E89" i="1" l="1"/>
  <c r="C14" i="1" l="1"/>
  <c r="D14" i="1"/>
  <c r="E14" i="1"/>
  <c r="F14" i="1"/>
  <c r="G14" i="1"/>
  <c r="B14" i="1"/>
  <c r="H13" i="1"/>
  <c r="G98" i="1" l="1"/>
  <c r="D69" i="1" l="1"/>
  <c r="D68" i="1" l="1"/>
  <c r="I19" i="1"/>
  <c r="D117" i="1"/>
  <c r="D67" i="1" l="1"/>
  <c r="C113" i="1" l="1"/>
  <c r="D113" i="1"/>
  <c r="E113" i="1"/>
  <c r="F113" i="1"/>
  <c r="G113" i="1"/>
  <c r="H113" i="1"/>
  <c r="B113" i="1"/>
  <c r="I111" i="1"/>
  <c r="D93" i="1"/>
  <c r="H12" i="1"/>
  <c r="D84" i="1" l="1"/>
  <c r="C84" i="1"/>
  <c r="E83" i="1"/>
  <c r="E82" i="1"/>
  <c r="E84" i="1" l="1"/>
  <c r="G15" i="1" l="1"/>
  <c r="F15" i="1"/>
  <c r="E15" i="1"/>
  <c r="D15" i="1"/>
  <c r="C15" i="1"/>
  <c r="B15" i="1"/>
  <c r="H11" i="1"/>
  <c r="H10" i="1"/>
  <c r="H9" i="1"/>
  <c r="H8" i="1"/>
  <c r="H7" i="1"/>
  <c r="H6" i="1"/>
  <c r="H5" i="1"/>
  <c r="H4" i="1"/>
  <c r="H3" i="1"/>
  <c r="H14" i="1" l="1"/>
  <c r="H15" i="1" s="1"/>
  <c r="C79" i="1" l="1"/>
  <c r="D79" i="1"/>
  <c r="E79" i="1" l="1"/>
  <c r="I110" i="1" l="1"/>
  <c r="H98" i="1" l="1"/>
  <c r="E78" i="1"/>
  <c r="E77" i="1"/>
  <c r="I103" i="1" l="1"/>
  <c r="I104" i="1"/>
  <c r="I105" i="1"/>
  <c r="I106" i="1"/>
  <c r="I107" i="1"/>
  <c r="I108" i="1"/>
  <c r="I109" i="1"/>
  <c r="I102" i="1"/>
  <c r="I113" i="1" l="1"/>
</calcChain>
</file>

<file path=xl/sharedStrings.xml><?xml version="1.0" encoding="utf-8"?>
<sst xmlns="http://schemas.openxmlformats.org/spreadsheetml/2006/main" count="174" uniqueCount="69">
  <si>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</si>
  <si>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</si>
  <si>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</si>
  <si>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</si>
  <si>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</si>
  <si>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</si>
  <si>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</si>
  <si>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</si>
  <si>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</si>
  <si>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</si>
  <si>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</si>
  <si>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</si>
  <si>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</si>
  <si>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</si>
  <si>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</si>
  <si>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</si>
  <si>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</si>
  <si>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</si>
  <si>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</si>
  <si>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</si>
  <si>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</si>
  <si>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</si>
  <si>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</si>
  <si>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</si>
  <si>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</si>
  <si>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</si>
  <si>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</si>
  <si>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</si>
  <si>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</si>
  <si>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</si>
  <si>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</si>
  <si>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</si>
  <si>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</si>
  <si>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</si>
  <si>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</si>
  <si>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</si>
  <si>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</si>
  <si>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</si>
  <si>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</si>
  <si>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</si>
  <si>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</si>
  <si>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</si>
  <si>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</si>
  <si>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</si>
  <si>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</si>
  <si>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</si>
  <si>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</si>
  <si>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</si>
  <si>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</si>
  <si>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</si>
  <si>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</si>
  <si>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</si>
  <si>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10月</t>
  </si>
  <si>
    <t>自宅待機者数(感染疑い例/濃厚接触者)</t>
    <rPh sb="0" eb="4">
      <t xml:space="preserve">ジタクタイキ </t>
    </rPh>
    <rPh sb="4" eb="6">
      <t xml:space="preserve">リョウヨウシャスウ </t>
    </rPh>
    <rPh sb="7" eb="10">
      <t xml:space="preserve">カンセンウタガイレイ </t>
    </rPh>
    <rPh sb="13" eb="15">
      <t xml:space="preserve">ノウコウ </t>
    </rPh>
    <rPh sb="15" eb="18">
      <t xml:space="preserve">セッショクシャ </t>
    </rPh>
    <phoneticPr fontId="1"/>
  </si>
  <si>
    <t>感染疑い</t>
    <rPh sb="0" eb="3">
      <t xml:space="preserve">カンセンウタガイ </t>
    </rPh>
    <phoneticPr fontId="1"/>
  </si>
  <si>
    <t>自宅待機者数計</t>
    <rPh sb="0" eb="2">
      <t xml:space="preserve">ジタク </t>
    </rPh>
    <rPh sb="2" eb="4">
      <t xml:space="preserve">タイキ </t>
    </rPh>
    <rPh sb="4" eb="5">
      <t xml:space="preserve">リョウヨウシャ </t>
    </rPh>
    <rPh sb="5" eb="6">
      <t xml:space="preserve">スウ </t>
    </rPh>
    <rPh sb="6" eb="7">
      <t xml:space="preserve">ゴウケイ </t>
    </rPh>
    <phoneticPr fontId="1"/>
  </si>
  <si>
    <t>濃厚接触者数</t>
    <rPh sb="0" eb="4">
      <t xml:space="preserve">ノウコウセッショク </t>
    </rPh>
    <rPh sb="4" eb="6">
      <t xml:space="preserve">シュクハクリョウヨウシャスウ </t>
    </rPh>
    <phoneticPr fontId="1"/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</si>
  <si>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</si>
  <si>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</si>
  <si>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</si>
  <si>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</si>
  <si>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</si>
  <si>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</si>
  <si>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</si>
  <si>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</si>
  <si>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</si>
  <si>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t>※現在の感染者数の増加は、第8波の入り口と考えられます。感染者数は、オミクロン対応ワクチンの接種率が低率なら12月から1月にかけて再び大きな第8波を迎える可能性が高い。</t>
    <rPh sb="1" eb="3">
      <t xml:space="preserve">ゲンザイノ </t>
    </rPh>
    <rPh sb="4" eb="8">
      <t xml:space="preserve">カンセンシャスウノ </t>
    </rPh>
    <rPh sb="9" eb="11">
      <t xml:space="preserve">ゾウカハ </t>
    </rPh>
    <rPh sb="13" eb="14">
      <t xml:space="preserve">ダイ </t>
    </rPh>
    <rPh sb="15" eb="16">
      <t xml:space="preserve">ハ </t>
    </rPh>
    <rPh sb="17" eb="18">
      <t xml:space="preserve">イリグチ </t>
    </rPh>
    <rPh sb="21" eb="22">
      <t xml:space="preserve">カンガエラレ </t>
    </rPh>
    <rPh sb="65" eb="66">
      <t>フタ</t>
    </rPh>
    <rPh sb="67" eb="68">
      <t xml:space="preserve">オオキナ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</si>
  <si>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</si>
  <si>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r>
      <t>※岩手県の先週(10/30〜11/5)の1週間平均の感染者数は、411名→519名→757名と2</t>
    </r>
    <r>
      <rPr>
        <b/>
        <u/>
        <sz val="12"/>
        <color rgb="FFFF0000"/>
        <rFont val="游明朝"/>
        <family val="1"/>
        <charset val="128"/>
      </rPr>
      <t>週続けて連続して1.3倍を超える増加</t>
    </r>
    <r>
      <rPr>
        <b/>
        <sz val="12"/>
        <color rgb="FFFF0000"/>
        <rFont val="游明朝"/>
        <family val="1"/>
        <charset val="128"/>
      </rPr>
      <t>がみられる。</t>
    </r>
    <rPh sb="1" eb="4">
      <t xml:space="preserve">イワテケン </t>
    </rPh>
    <rPh sb="5" eb="7">
      <t xml:space="preserve">センシュウ </t>
    </rPh>
    <rPh sb="21" eb="25">
      <t xml:space="preserve">シュウカンヘイキン </t>
    </rPh>
    <rPh sb="26" eb="30">
      <t xml:space="preserve">カンセンシャスウ </t>
    </rPh>
    <rPh sb="35" eb="36">
      <t xml:space="preserve">メイ </t>
    </rPh>
    <rPh sb="40" eb="41">
      <t xml:space="preserve">メイ </t>
    </rPh>
    <rPh sb="48" eb="49">
      <t xml:space="preserve">レンゾクシテ </t>
    </rPh>
    <rPh sb="54" eb="55">
      <t xml:space="preserve">メイ </t>
    </rPh>
    <rPh sb="56" eb="57">
      <t xml:space="preserve">コエル </t>
    </rPh>
    <rPh sb="59" eb="60">
      <t xml:space="preserve">バイ </t>
    </rPh>
    <rPh sb="60" eb="61">
      <t xml:space="preserve">ゾウカニ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</si>
</sst>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1" xfId="0" applyNumberFormat="1" applyFill="1" applyBorder="1">
      <alignment vertical="center"/>
    </xf>
    <xf numFmtId="178" fontId="0" fillId="0" borderId="1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2" fillId="0" borderId="0" xfId="0" applyFont="1" applyBorder="1" applyAlignment="1">
      <alignment horizontal="righ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29"/>
  <sheetViews>
    <sheetView tabSelected="1" zoomScale="130" zoomScaleNormal="130" workbookViewId="0">
      <selection activeCell="A61" sqref="A61:XFD63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12" customFormat="1" ht="24">
      <c r="A1" s="70" t="s">
        <v>35</v>
      </c>
      <c r="F1" s="12" t="s">
        <v>12</v>
      </c>
      <c r="G1" s="23">
        <v>44871</v>
      </c>
      <c r="H1" s="24">
        <v>0.95833333333333337</v>
      </c>
    </row>
    <row r="2" spans="1:9">
      <c r="A2" s="9" t="s">
        <v>14</v>
      </c>
      <c r="B2" s="1" t="s">
        <v>0</v>
      </c>
      <c r="C2" s="9" t="s">
        <v>1</v>
      </c>
      <c r="D2" s="1" t="s">
        <v>2</v>
      </c>
      <c r="E2" s="1" t="s">
        <v>3</v>
      </c>
      <c r="F2" s="9" t="s">
        <v>4</v>
      </c>
      <c r="G2" s="18" t="s">
        <v>5</v>
      </c>
      <c r="H2" s="9" t="s">
        <v>6</v>
      </c>
    </row>
    <row r="3" spans="1:9">
      <c r="A3" s="9" t="s">
        <v>7</v>
      </c>
      <c r="B3" s="9">
        <v>1</v>
      </c>
      <c r="C3" s="9">
        <v>0</v>
      </c>
      <c r="D3" s="9">
        <v>0</v>
      </c>
      <c r="E3" s="9">
        <v>2</v>
      </c>
      <c r="F3" s="9">
        <v>0</v>
      </c>
      <c r="G3" s="9">
        <v>0</v>
      </c>
      <c r="H3" s="9">
        <f t="shared" ref="H3:H13" si="0">SUM(B3:G3)</f>
        <v>3</v>
      </c>
    </row>
    <row r="4" spans="1:9">
      <c r="A4" s="9" t="s">
        <v>8</v>
      </c>
      <c r="B4" s="9">
        <v>2</v>
      </c>
      <c r="C4" s="9">
        <v>0</v>
      </c>
      <c r="D4" s="9">
        <v>4</v>
      </c>
      <c r="E4" s="9">
        <v>1</v>
      </c>
      <c r="F4" s="9">
        <v>0</v>
      </c>
      <c r="G4" s="9">
        <v>7</v>
      </c>
      <c r="H4" s="9">
        <f t="shared" si="0"/>
        <v>14</v>
      </c>
    </row>
    <row r="5" spans="1:9">
      <c r="A5" s="9" t="s">
        <v>9</v>
      </c>
      <c r="B5" s="9">
        <v>0</v>
      </c>
      <c r="C5" s="9">
        <v>2</v>
      </c>
      <c r="D5" s="9">
        <v>3</v>
      </c>
      <c r="E5" s="9">
        <v>8</v>
      </c>
      <c r="F5" s="9">
        <v>5</v>
      </c>
      <c r="G5" s="9">
        <v>2</v>
      </c>
      <c r="H5" s="9">
        <f t="shared" si="0"/>
        <v>20</v>
      </c>
    </row>
    <row r="6" spans="1:9">
      <c r="A6" s="9" t="s">
        <v>10</v>
      </c>
      <c r="B6" s="9">
        <v>3</v>
      </c>
      <c r="C6" s="9">
        <v>2</v>
      </c>
      <c r="D6" s="9">
        <v>0</v>
      </c>
      <c r="E6" s="9">
        <v>5</v>
      </c>
      <c r="F6" s="9">
        <v>2</v>
      </c>
      <c r="G6" s="9">
        <v>3</v>
      </c>
      <c r="H6" s="9">
        <f t="shared" si="0"/>
        <v>15</v>
      </c>
    </row>
    <row r="7" spans="1:9">
      <c r="A7" s="9" t="s">
        <v>11</v>
      </c>
      <c r="B7" s="9">
        <v>2</v>
      </c>
      <c r="C7" s="9">
        <v>4</v>
      </c>
      <c r="D7" s="9">
        <v>5</v>
      </c>
      <c r="E7" s="9">
        <v>8</v>
      </c>
      <c r="F7" s="9">
        <v>3</v>
      </c>
      <c r="G7" s="9">
        <v>4</v>
      </c>
      <c r="H7" s="9">
        <f t="shared" si="0"/>
        <v>26</v>
      </c>
    </row>
    <row r="8" spans="1:9">
      <c r="A8" s="9" t="s">
        <v>16</v>
      </c>
      <c r="B8" s="9">
        <v>0</v>
      </c>
      <c r="C8" s="9">
        <v>1</v>
      </c>
      <c r="D8" s="9">
        <v>2</v>
      </c>
      <c r="E8" s="9">
        <v>5</v>
      </c>
      <c r="F8" s="9">
        <v>1</v>
      </c>
      <c r="G8" s="9">
        <v>1</v>
      </c>
      <c r="H8" s="9">
        <f t="shared" si="0"/>
        <v>10</v>
      </c>
    </row>
    <row r="9" spans="1:9">
      <c r="A9" s="9" t="s">
        <v>17</v>
      </c>
      <c r="B9" s="8">
        <v>7</v>
      </c>
      <c r="C9" s="9">
        <v>4</v>
      </c>
      <c r="D9" s="8">
        <v>8</v>
      </c>
      <c r="E9" s="59">
        <v>12</v>
      </c>
      <c r="F9" s="9">
        <v>4</v>
      </c>
      <c r="G9" s="8">
        <v>10</v>
      </c>
      <c r="H9" s="37">
        <f t="shared" si="0"/>
        <v>45</v>
      </c>
      <c r="I9" s="7" t="s">
        <v>18</v>
      </c>
    </row>
    <row r="10" spans="1:9">
      <c r="A10" s="9" t="s">
        <v>19</v>
      </c>
      <c r="B10" s="9">
        <v>2</v>
      </c>
      <c r="C10" s="8">
        <v>6</v>
      </c>
      <c r="D10" s="9">
        <v>2</v>
      </c>
      <c r="E10" s="8">
        <v>15</v>
      </c>
      <c r="F10" s="8">
        <v>9</v>
      </c>
      <c r="G10" s="9">
        <v>8</v>
      </c>
      <c r="H10" s="9">
        <f t="shared" si="0"/>
        <v>42</v>
      </c>
      <c r="I10" s="7"/>
    </row>
    <row r="11" spans="1:9">
      <c r="A11" s="9" t="s">
        <v>48</v>
      </c>
      <c r="B11" s="9">
        <v>4</v>
      </c>
      <c r="C11" s="9">
        <v>1</v>
      </c>
      <c r="D11" s="9">
        <v>0</v>
      </c>
      <c r="E11" s="9">
        <v>4</v>
      </c>
      <c r="F11" s="64">
        <v>4</v>
      </c>
      <c r="G11" s="9">
        <v>2</v>
      </c>
      <c r="H11" s="9">
        <f t="shared" si="0"/>
        <v>15</v>
      </c>
      <c r="I11" s="7"/>
    </row>
    <row r="12" spans="1:9" s="84" customFormat="1">
      <c r="A12" s="82" t="s">
        <v>52</v>
      </c>
      <c r="B12" s="82">
        <v>3</v>
      </c>
      <c r="C12" s="82">
        <v>3</v>
      </c>
      <c r="D12" s="82">
        <v>2</v>
      </c>
      <c r="E12" s="82">
        <v>3</v>
      </c>
      <c r="F12" s="82">
        <v>4</v>
      </c>
      <c r="G12" s="82">
        <v>0</v>
      </c>
      <c r="H12" s="82">
        <f t="shared" si="0"/>
        <v>15</v>
      </c>
      <c r="I12" s="83"/>
    </row>
    <row r="13" spans="1:9">
      <c r="A13" s="65" t="s">
        <v>59</v>
      </c>
      <c r="B13" s="65">
        <v>2</v>
      </c>
      <c r="C13" s="65">
        <v>1</v>
      </c>
      <c r="D13" s="65"/>
      <c r="E13" s="65">
        <v>2</v>
      </c>
      <c r="F13" s="65"/>
      <c r="G13" s="65"/>
      <c r="H13" s="65">
        <f t="shared" si="0"/>
        <v>5</v>
      </c>
      <c r="I13" s="7"/>
    </row>
    <row r="14" spans="1:9" ht="21" thickBot="1">
      <c r="A14" s="62" t="s">
        <v>6</v>
      </c>
      <c r="B14" s="63">
        <f>SUM(B3:B13)</f>
        <v>26</v>
      </c>
      <c r="C14" s="63">
        <f t="shared" ref="C14:H14" si="1">SUM(C3:C13)</f>
        <v>24</v>
      </c>
      <c r="D14" s="63">
        <f t="shared" si="1"/>
        <v>26</v>
      </c>
      <c r="E14" s="63">
        <f t="shared" si="1"/>
        <v>65</v>
      </c>
      <c r="F14" s="63">
        <f t="shared" si="1"/>
        <v>32</v>
      </c>
      <c r="G14" s="63">
        <f t="shared" si="1"/>
        <v>37</v>
      </c>
      <c r="H14" s="63">
        <f t="shared" si="1"/>
        <v>210</v>
      </c>
    </row>
    <row r="15" spans="1:9">
      <c r="A15" s="5" t="s">
        <v>15</v>
      </c>
      <c r="B15" s="4">
        <f>B14/247</f>
        <v>0.10526315789473684</v>
      </c>
      <c r="C15" s="4">
        <f>C14/303</f>
        <v>7.9207920792079209E-2</v>
      </c>
      <c r="D15" s="4">
        <f>D14/324</f>
        <v>8.0246913580246909E-2</v>
      </c>
      <c r="E15" s="4">
        <f>E14/545</f>
        <v>0.11926605504587157</v>
      </c>
      <c r="F15" s="4">
        <f>F14/300</f>
        <v>0.10666666666666667</v>
      </c>
      <c r="G15" s="6">
        <f>G14/183</f>
        <v>0.20218579234972678</v>
      </c>
      <c r="H15" s="4">
        <f>H14/1902</f>
        <v>0.11041009463722397</v>
      </c>
    </row>
    <row r="17" spans="1:42">
      <c r="A17" s="71" t="s">
        <v>40</v>
      </c>
    </row>
    <row r="18" spans="1:42">
      <c r="A18" s="9" t="s">
        <v>58</v>
      </c>
      <c r="B18" s="9" t="s">
        <v>13</v>
      </c>
      <c r="C18" s="1" t="s">
        <v>0</v>
      </c>
      <c r="D18" s="9" t="s">
        <v>1</v>
      </c>
      <c r="E18" s="1" t="s">
        <v>2</v>
      </c>
      <c r="F18" s="1" t="s">
        <v>3</v>
      </c>
      <c r="G18" s="9" t="s">
        <v>4</v>
      </c>
      <c r="H18" s="18" t="s">
        <v>5</v>
      </c>
      <c r="I18" s="9" t="s">
        <v>6</v>
      </c>
    </row>
    <row r="19" spans="1:42">
      <c r="A19" s="72">
        <v>44867</v>
      </c>
      <c r="B19" s="69">
        <v>44867</v>
      </c>
      <c r="C19" s="9">
        <v>1</v>
      </c>
      <c r="D19" s="9"/>
      <c r="E19" s="9"/>
      <c r="F19" s="9"/>
      <c r="G19" s="9"/>
      <c r="H19" s="9"/>
      <c r="I19" s="9">
        <f>SUM(C19:H19)</f>
        <v>1</v>
      </c>
      <c r="J19" s="2"/>
    </row>
    <row r="20" spans="1:42">
      <c r="A20" s="73">
        <v>44869</v>
      </c>
      <c r="B20" s="67">
        <v>44868</v>
      </c>
      <c r="C20" s="9"/>
      <c r="D20" s="9"/>
      <c r="E20" s="9"/>
      <c r="F20" s="9">
        <v>1</v>
      </c>
      <c r="G20" s="9"/>
      <c r="H20" s="9"/>
      <c r="I20" s="9">
        <f t="shared" ref="I20:I22" si="2">SUM(C20:H20)</f>
        <v>1</v>
      </c>
      <c r="J20" s="2"/>
    </row>
    <row r="21" spans="1:42">
      <c r="A21" s="73">
        <v>44869</v>
      </c>
      <c r="B21" s="67">
        <v>44869</v>
      </c>
      <c r="C21" s="9"/>
      <c r="D21" s="9">
        <v>1</v>
      </c>
      <c r="E21" s="9"/>
      <c r="F21" s="9"/>
      <c r="G21" s="9"/>
      <c r="H21" s="9"/>
      <c r="I21" s="9">
        <f t="shared" si="2"/>
        <v>1</v>
      </c>
      <c r="J21" s="2"/>
    </row>
    <row r="22" spans="1:42">
      <c r="A22" s="73">
        <v>44870</v>
      </c>
      <c r="B22" s="67">
        <v>44869</v>
      </c>
      <c r="C22" s="9">
        <v>1</v>
      </c>
      <c r="D22" s="9"/>
      <c r="E22" s="9"/>
      <c r="F22" s="9">
        <v>1</v>
      </c>
      <c r="G22" s="9"/>
      <c r="H22" s="9"/>
      <c r="I22" s="9">
        <f t="shared" si="2"/>
        <v>2</v>
      </c>
      <c r="J22" s="2"/>
    </row>
    <row r="24" spans="1:42">
      <c r="A24" s="71" t="s">
        <v>41</v>
      </c>
    </row>
    <row r="25" spans="1:42">
      <c r="A25" s="26" t="s">
        <v>0</v>
      </c>
      <c r="B25" s="10" t="s">
        <v>42</v>
      </c>
      <c r="C25" s="27" t="s">
        <v>60</v>
      </c>
      <c r="D25" s="27" t="s">
        <v>61</v>
      </c>
      <c r="E25" s="27" t="s">
        <v>62</v>
      </c>
      <c r="F25" s="27" t="s">
        <v>63</v>
      </c>
      <c r="G25" s="27" t="s">
        <v>64</v>
      </c>
      <c r="H25" s="10" t="s">
        <v>65</v>
      </c>
      <c r="I25" s="10" t="s">
        <v>43</v>
      </c>
      <c r="V25" s="2"/>
      <c r="AC25" s="2"/>
      <c r="AD25" s="2"/>
      <c r="AE25" s="2"/>
      <c r="AF25" s="28"/>
      <c r="AK25" s="29"/>
      <c r="AL25" s="29"/>
      <c r="AP25" s="2"/>
    </row>
    <row r="26" spans="1:42">
      <c r="B26" s="30">
        <v>1</v>
      </c>
      <c r="C26" s="11">
        <v>0</v>
      </c>
      <c r="D26" s="11">
        <v>1</v>
      </c>
      <c r="E26" s="11">
        <v>0</v>
      </c>
      <c r="F26" s="11">
        <v>2</v>
      </c>
      <c r="G26" s="11">
        <v>1</v>
      </c>
      <c r="H26" s="11">
        <v>1</v>
      </c>
      <c r="I26" s="9">
        <v>7</v>
      </c>
      <c r="V26" s="2"/>
      <c r="AC26" s="2"/>
      <c r="AD26" s="2"/>
      <c r="AE26" s="2"/>
      <c r="AF26" s="28"/>
      <c r="AK26" s="29"/>
      <c r="AL26" s="29"/>
      <c r="AP26" s="2"/>
    </row>
    <row r="27" spans="1:42">
      <c r="B27" s="30">
        <v>2</v>
      </c>
      <c r="C27" s="11">
        <v>0</v>
      </c>
      <c r="D27" s="11">
        <v>2</v>
      </c>
      <c r="E27" s="11">
        <v>0</v>
      </c>
      <c r="F27" s="11">
        <v>2</v>
      </c>
      <c r="G27" s="11">
        <v>0</v>
      </c>
      <c r="H27" s="11">
        <v>0</v>
      </c>
      <c r="I27" s="9">
        <v>7</v>
      </c>
      <c r="J27" s="2"/>
      <c r="K27" s="2"/>
      <c r="L27" s="2"/>
      <c r="M27" s="17"/>
      <c r="N27" s="17"/>
      <c r="O27" s="17"/>
      <c r="P27" s="17"/>
      <c r="V27" s="2"/>
      <c r="Y27" s="2"/>
      <c r="Z27" s="31"/>
      <c r="AA27" s="31"/>
      <c r="AB27" s="31"/>
      <c r="AC27" s="32"/>
      <c r="AD27" s="32"/>
      <c r="AE27" s="32"/>
      <c r="AF27" s="33"/>
      <c r="AG27" s="28"/>
      <c r="AH27" s="28"/>
      <c r="AK27" s="29"/>
      <c r="AL27" s="29"/>
      <c r="AM27" s="29"/>
      <c r="AP27" s="2"/>
    </row>
    <row r="28" spans="1:42">
      <c r="B28" s="30">
        <v>3</v>
      </c>
      <c r="C28" s="11">
        <v>0</v>
      </c>
      <c r="D28" s="11">
        <v>2</v>
      </c>
      <c r="E28" s="11">
        <v>2</v>
      </c>
      <c r="F28" s="11">
        <v>3</v>
      </c>
      <c r="G28" s="11">
        <v>0</v>
      </c>
      <c r="H28" s="11">
        <v>1</v>
      </c>
      <c r="I28" s="9">
        <v>8</v>
      </c>
      <c r="J28" s="2"/>
      <c r="K28" s="2"/>
      <c r="L28" s="2"/>
      <c r="M28" s="17"/>
      <c r="N28" s="17"/>
      <c r="O28" s="17"/>
      <c r="P28" s="17"/>
      <c r="V28" s="2"/>
      <c r="Y28" s="2"/>
      <c r="Z28" s="31"/>
      <c r="AA28" s="31"/>
      <c r="AB28" s="31"/>
      <c r="AC28" s="32"/>
      <c r="AD28" s="32"/>
      <c r="AE28" s="32"/>
      <c r="AF28" s="33"/>
      <c r="AG28" s="28"/>
      <c r="AH28" s="28"/>
      <c r="AK28" s="29"/>
      <c r="AL28" s="29"/>
      <c r="AM28" s="29"/>
      <c r="AP28" s="2"/>
    </row>
    <row r="29" spans="1:42">
      <c r="B29" s="30">
        <v>4</v>
      </c>
      <c r="C29" s="11">
        <v>0</v>
      </c>
      <c r="D29" s="11">
        <v>2</v>
      </c>
      <c r="E29" s="11">
        <v>0</v>
      </c>
      <c r="F29" s="11">
        <v>2</v>
      </c>
      <c r="G29" s="11">
        <v>2</v>
      </c>
      <c r="H29" s="11">
        <v>0</v>
      </c>
      <c r="I29" s="9">
        <v>4</v>
      </c>
      <c r="J29" s="2"/>
      <c r="K29" s="2"/>
      <c r="L29" s="2"/>
      <c r="M29" s="17"/>
      <c r="N29" s="17"/>
      <c r="O29" s="17"/>
      <c r="P29" s="17"/>
      <c r="V29" s="2"/>
      <c r="Y29" s="2"/>
      <c r="Z29" s="31"/>
      <c r="AA29" s="31"/>
      <c r="AB29" s="31"/>
      <c r="AC29" s="32"/>
      <c r="AD29" s="32"/>
      <c r="AE29" s="32"/>
      <c r="AF29" s="33"/>
      <c r="AG29" s="28"/>
      <c r="AH29" s="28"/>
      <c r="AK29" s="29"/>
      <c r="AL29" s="29"/>
      <c r="AM29" s="29"/>
      <c r="AP29" s="2"/>
    </row>
    <row r="30" spans="1:42">
      <c r="B30" s="30" t="s">
        <v>6</v>
      </c>
      <c r="C30" s="34">
        <v>0</v>
      </c>
      <c r="D30" s="34">
        <v>7</v>
      </c>
      <c r="E30" s="34">
        <v>2</v>
      </c>
      <c r="F30" s="34">
        <v>9</v>
      </c>
      <c r="G30" s="34">
        <v>3</v>
      </c>
      <c r="H30" s="34">
        <v>2</v>
      </c>
      <c r="I30" s="9">
        <v>26</v>
      </c>
      <c r="J30" s="2"/>
      <c r="K30" s="2"/>
      <c r="L30" s="2"/>
      <c r="M30" s="17"/>
      <c r="N30" s="17"/>
      <c r="O30" s="17"/>
      <c r="P30" s="17"/>
      <c r="V30" s="2"/>
      <c r="Y30" s="2"/>
      <c r="Z30" s="31"/>
      <c r="AA30" s="31"/>
      <c r="AB30" s="31"/>
      <c r="AC30" s="32"/>
      <c r="AD30" s="32"/>
      <c r="AE30" s="32"/>
      <c r="AF30" s="33"/>
      <c r="AG30" s="28"/>
      <c r="AH30" s="28"/>
      <c r="AK30" s="29"/>
      <c r="AL30" s="29"/>
      <c r="AM30" s="29"/>
      <c r="AP30" s="2"/>
    </row>
    <row r="31" spans="1:42">
      <c r="A31" s="16" t="s">
        <v>1</v>
      </c>
      <c r="B31" s="10" t="s">
        <v>42</v>
      </c>
      <c r="C31" s="27" t="s">
        <v>60</v>
      </c>
      <c r="D31" s="27" t="s">
        <v>61</v>
      </c>
      <c r="E31" s="27" t="s">
        <v>62</v>
      </c>
      <c r="F31" s="27" t="s">
        <v>63</v>
      </c>
      <c r="G31" s="27" t="s">
        <v>64</v>
      </c>
      <c r="H31" s="10" t="s">
        <v>65</v>
      </c>
      <c r="I31" s="9" t="s">
        <v>43</v>
      </c>
      <c r="J31" s="2"/>
      <c r="K31" s="2"/>
      <c r="L31" s="2"/>
      <c r="M31" s="17"/>
      <c r="N31" s="17"/>
      <c r="O31" s="17"/>
      <c r="P31" s="17"/>
      <c r="V31" s="2"/>
      <c r="Y31" s="2"/>
      <c r="Z31" s="31"/>
      <c r="AA31" s="31"/>
      <c r="AB31" s="31"/>
      <c r="AC31" s="32"/>
      <c r="AD31" s="32"/>
      <c r="AE31" s="32"/>
      <c r="AF31" s="33"/>
      <c r="AG31" s="28"/>
      <c r="AH31" s="28"/>
      <c r="AK31" s="29"/>
      <c r="AL31" s="29"/>
      <c r="AM31" s="29"/>
      <c r="AP31" s="2"/>
    </row>
    <row r="32" spans="1:42">
      <c r="B32" s="30">
        <v>1</v>
      </c>
      <c r="C32" s="11">
        <v>0</v>
      </c>
      <c r="D32" s="11">
        <v>0</v>
      </c>
      <c r="E32" s="11">
        <v>1</v>
      </c>
      <c r="F32" s="11">
        <v>0</v>
      </c>
      <c r="G32" s="11">
        <v>0</v>
      </c>
      <c r="H32" s="11">
        <v>0</v>
      </c>
      <c r="I32" s="9">
        <v>4</v>
      </c>
      <c r="J32" s="2"/>
      <c r="K32" s="2"/>
      <c r="L32" s="2"/>
      <c r="M32" s="17"/>
      <c r="N32" s="17"/>
      <c r="O32" s="17"/>
      <c r="P32" s="17"/>
      <c r="V32" s="2"/>
      <c r="Y32" s="2"/>
      <c r="Z32" s="31"/>
      <c r="AA32" s="31"/>
      <c r="AB32" s="31"/>
      <c r="AC32" s="32"/>
      <c r="AD32" s="32"/>
      <c r="AE32" s="32"/>
      <c r="AF32" s="33"/>
      <c r="AG32" s="28"/>
      <c r="AH32" s="28"/>
      <c r="AK32" s="29"/>
      <c r="AL32" s="29"/>
      <c r="AM32" s="29"/>
      <c r="AP32" s="2"/>
    </row>
    <row r="33" spans="1:42">
      <c r="B33" s="30">
        <v>2</v>
      </c>
      <c r="C33" s="11">
        <v>0</v>
      </c>
      <c r="D33" s="11">
        <v>1</v>
      </c>
      <c r="E33" s="11">
        <v>2</v>
      </c>
      <c r="F33" s="11">
        <v>2</v>
      </c>
      <c r="G33" s="11">
        <v>0</v>
      </c>
      <c r="H33" s="11">
        <v>1</v>
      </c>
      <c r="I33" s="9">
        <v>9</v>
      </c>
      <c r="J33" s="2"/>
      <c r="K33" s="2"/>
      <c r="L33" s="2"/>
      <c r="M33" s="17"/>
      <c r="N33" s="17"/>
      <c r="O33" s="17"/>
      <c r="P33" s="17"/>
      <c r="V33" s="2"/>
      <c r="Y33" s="2"/>
      <c r="Z33" s="31"/>
      <c r="AA33" s="31"/>
      <c r="AB33" s="31"/>
      <c r="AC33" s="32"/>
      <c r="AD33" s="32"/>
      <c r="AE33" s="32"/>
      <c r="AF33" s="33"/>
      <c r="AG33" s="28"/>
      <c r="AH33" s="28"/>
      <c r="AK33" s="29"/>
      <c r="AL33" s="29"/>
      <c r="AM33" s="29"/>
      <c r="AP33" s="2"/>
    </row>
    <row r="34" spans="1:42">
      <c r="B34" s="30">
        <v>3</v>
      </c>
      <c r="C34" s="11">
        <v>1</v>
      </c>
      <c r="D34" s="11">
        <v>2</v>
      </c>
      <c r="E34" s="11">
        <v>1</v>
      </c>
      <c r="F34" s="11">
        <v>3</v>
      </c>
      <c r="G34" s="11">
        <v>3</v>
      </c>
      <c r="H34" s="11">
        <v>0</v>
      </c>
      <c r="I34" s="9">
        <v>7</v>
      </c>
      <c r="J34" s="2"/>
      <c r="K34" s="2"/>
      <c r="L34" s="2"/>
      <c r="M34" s="17"/>
      <c r="N34" s="17"/>
      <c r="O34" s="17"/>
      <c r="P34" s="17"/>
      <c r="V34" s="2"/>
      <c r="Y34" s="2"/>
      <c r="Z34" s="31"/>
      <c r="AA34" s="31"/>
      <c r="AB34" s="31"/>
      <c r="AC34" s="32"/>
      <c r="AD34" s="32"/>
      <c r="AE34" s="32"/>
      <c r="AF34" s="33"/>
      <c r="AG34" s="28"/>
      <c r="AH34" s="28"/>
      <c r="AK34" s="29"/>
      <c r="AL34" s="29"/>
      <c r="AM34" s="29"/>
      <c r="AN34" s="29"/>
      <c r="AO34" s="35"/>
      <c r="AP34" s="2"/>
    </row>
    <row r="35" spans="1:42">
      <c r="B35" s="30">
        <v>4</v>
      </c>
      <c r="C35" s="11">
        <v>0</v>
      </c>
      <c r="D35" s="11">
        <v>1</v>
      </c>
      <c r="E35" s="11">
        <v>2</v>
      </c>
      <c r="F35" s="11">
        <v>0</v>
      </c>
      <c r="G35" s="11">
        <v>0</v>
      </c>
      <c r="H35" s="11">
        <v>0</v>
      </c>
      <c r="I35" s="9">
        <v>4</v>
      </c>
      <c r="J35" s="2"/>
      <c r="K35" s="2"/>
      <c r="L35" s="2"/>
      <c r="M35" s="17"/>
      <c r="N35" s="17"/>
      <c r="O35" s="17"/>
      <c r="P35" s="17"/>
      <c r="V35" s="2"/>
      <c r="Y35" s="2"/>
      <c r="Z35" s="31"/>
      <c r="AA35" s="31"/>
      <c r="AB35" s="31"/>
      <c r="AC35" s="32"/>
      <c r="AD35" s="32"/>
      <c r="AE35" s="32"/>
      <c r="AF35" s="33"/>
      <c r="AG35" s="28"/>
      <c r="AH35" s="28"/>
      <c r="AK35" s="29"/>
      <c r="AL35" s="29"/>
      <c r="AM35" s="29"/>
      <c r="AN35" s="29"/>
      <c r="AP35" s="2"/>
    </row>
    <row r="36" spans="1:42">
      <c r="B36" s="30" t="s">
        <v>6</v>
      </c>
      <c r="C36" s="34">
        <v>1</v>
      </c>
      <c r="D36" s="34">
        <v>4</v>
      </c>
      <c r="E36" s="11">
        <v>6</v>
      </c>
      <c r="F36" s="34">
        <v>5</v>
      </c>
      <c r="G36" s="34">
        <v>3</v>
      </c>
      <c r="H36" s="34">
        <v>1</v>
      </c>
      <c r="I36" s="9">
        <v>24</v>
      </c>
      <c r="J36" s="2"/>
      <c r="K36" s="2"/>
      <c r="L36" s="2"/>
      <c r="M36" s="17"/>
      <c r="N36" s="17"/>
      <c r="O36" s="17"/>
      <c r="P36" s="17"/>
      <c r="V36" s="2"/>
      <c r="Y36" s="2"/>
      <c r="Z36" s="31"/>
      <c r="AA36" s="31"/>
      <c r="AB36" s="31"/>
      <c r="AC36" s="32"/>
      <c r="AD36" s="32"/>
      <c r="AE36" s="32"/>
      <c r="AF36" s="33"/>
      <c r="AG36" s="28"/>
      <c r="AH36" s="28"/>
      <c r="AK36" s="29"/>
      <c r="AL36" s="29"/>
      <c r="AM36" s="29"/>
      <c r="AN36" s="29"/>
      <c r="AP36" s="2"/>
    </row>
    <row r="37" spans="1:42">
      <c r="A37" s="26" t="s">
        <v>2</v>
      </c>
      <c r="B37" s="10" t="s">
        <v>42</v>
      </c>
      <c r="C37" s="27" t="s">
        <v>60</v>
      </c>
      <c r="D37" s="27" t="s">
        <v>61</v>
      </c>
      <c r="E37" s="27" t="s">
        <v>62</v>
      </c>
      <c r="F37" s="27" t="s">
        <v>63</v>
      </c>
      <c r="G37" s="27" t="s">
        <v>64</v>
      </c>
      <c r="H37" s="10" t="s">
        <v>65</v>
      </c>
      <c r="I37" s="9" t="s">
        <v>43</v>
      </c>
      <c r="J37" s="2"/>
      <c r="K37" s="2"/>
      <c r="L37" s="2"/>
      <c r="M37" s="17"/>
      <c r="N37" s="17"/>
      <c r="O37" s="17"/>
      <c r="P37" s="17"/>
      <c r="V37" s="2"/>
      <c r="Y37" s="2"/>
      <c r="Z37" s="31"/>
      <c r="AA37" s="31"/>
      <c r="AB37" s="31"/>
      <c r="AC37" s="32"/>
      <c r="AD37" s="32"/>
      <c r="AE37" s="32"/>
      <c r="AF37" s="33"/>
      <c r="AG37" s="28"/>
      <c r="AH37" s="28"/>
      <c r="AK37" s="29"/>
      <c r="AL37" s="29"/>
      <c r="AM37" s="29"/>
      <c r="AP37" s="2"/>
    </row>
    <row r="38" spans="1:42">
      <c r="B38" s="30">
        <v>1</v>
      </c>
      <c r="C38" s="11">
        <v>1</v>
      </c>
      <c r="D38" s="11">
        <v>1</v>
      </c>
      <c r="E38" s="11">
        <v>0</v>
      </c>
      <c r="F38" s="11">
        <v>0</v>
      </c>
      <c r="G38" s="11">
        <v>0</v>
      </c>
      <c r="H38" s="11">
        <v>0</v>
      </c>
      <c r="I38" s="9">
        <v>8</v>
      </c>
      <c r="J38" s="2"/>
      <c r="K38" s="2"/>
      <c r="L38" s="2"/>
      <c r="M38" s="17"/>
      <c r="N38" s="17"/>
      <c r="O38" s="17"/>
      <c r="P38" s="17"/>
      <c r="V38" s="2"/>
      <c r="Y38" s="2"/>
      <c r="Z38" s="31"/>
      <c r="AA38" s="31"/>
      <c r="AB38" s="31"/>
      <c r="AC38" s="32"/>
      <c r="AD38" s="32"/>
      <c r="AE38" s="32"/>
      <c r="AF38" s="33"/>
      <c r="AG38" s="28"/>
      <c r="AH38" s="28"/>
      <c r="AK38" s="29"/>
      <c r="AL38" s="29"/>
      <c r="AM38" s="29"/>
      <c r="AN38" s="29"/>
      <c r="AP38" s="2"/>
    </row>
    <row r="39" spans="1:42">
      <c r="B39" s="30">
        <v>2</v>
      </c>
      <c r="C39" s="11">
        <v>0</v>
      </c>
      <c r="D39" s="11">
        <v>2</v>
      </c>
      <c r="E39" s="11">
        <v>0</v>
      </c>
      <c r="F39" s="11">
        <v>1</v>
      </c>
      <c r="G39" s="11">
        <v>1</v>
      </c>
      <c r="H39" s="11">
        <v>0</v>
      </c>
      <c r="I39" s="9">
        <v>5</v>
      </c>
      <c r="J39" s="2"/>
      <c r="K39" s="2"/>
      <c r="L39" s="2"/>
      <c r="M39" s="17"/>
      <c r="N39" s="17"/>
      <c r="O39" s="17"/>
      <c r="P39" s="17"/>
      <c r="V39" s="2"/>
      <c r="Y39" s="2"/>
      <c r="Z39" s="31"/>
      <c r="AA39" s="31"/>
      <c r="AB39" s="31"/>
      <c r="AC39" s="32"/>
      <c r="AD39" s="32"/>
      <c r="AE39" s="32"/>
      <c r="AF39" s="33"/>
      <c r="AG39" s="28"/>
      <c r="AH39" s="28"/>
      <c r="AK39" s="29"/>
      <c r="AL39" s="29"/>
      <c r="AM39" s="29"/>
      <c r="AN39" s="29"/>
      <c r="AP39" s="2"/>
    </row>
    <row r="40" spans="1:42">
      <c r="B40" s="30">
        <v>3</v>
      </c>
      <c r="C40" s="11">
        <v>0</v>
      </c>
      <c r="D40" s="11">
        <v>2</v>
      </c>
      <c r="E40" s="11">
        <v>1</v>
      </c>
      <c r="F40" s="11">
        <v>1</v>
      </c>
      <c r="G40" s="11">
        <v>1</v>
      </c>
      <c r="H40" s="11">
        <v>0</v>
      </c>
      <c r="I40" s="9">
        <v>6</v>
      </c>
      <c r="J40" s="2"/>
      <c r="K40" s="2"/>
      <c r="L40" s="2"/>
      <c r="M40" s="17"/>
      <c r="N40" s="17"/>
      <c r="O40" s="17"/>
      <c r="P40" s="17"/>
      <c r="V40" s="2"/>
      <c r="Y40" s="2"/>
      <c r="Z40" s="31"/>
      <c r="AA40" s="31"/>
      <c r="AB40" s="31"/>
      <c r="AC40" s="32"/>
      <c r="AD40" s="32"/>
      <c r="AE40" s="32"/>
      <c r="AF40" s="33"/>
      <c r="AG40" s="28"/>
      <c r="AH40" s="28"/>
      <c r="AK40" s="29"/>
      <c r="AL40" s="29"/>
      <c r="AM40" s="29"/>
      <c r="AN40" s="29"/>
      <c r="AP40" s="2"/>
    </row>
    <row r="41" spans="1:42">
      <c r="B41" s="30">
        <v>4</v>
      </c>
      <c r="C41" s="11">
        <v>1</v>
      </c>
      <c r="D41" s="11">
        <v>3</v>
      </c>
      <c r="E41" s="11">
        <v>1</v>
      </c>
      <c r="F41" s="11">
        <v>0</v>
      </c>
      <c r="G41" s="11">
        <v>0</v>
      </c>
      <c r="H41" s="11">
        <v>0</v>
      </c>
      <c r="I41" s="9">
        <v>7</v>
      </c>
      <c r="J41" s="2"/>
      <c r="K41" s="2"/>
      <c r="L41" s="2"/>
      <c r="M41" s="17"/>
      <c r="N41" s="17"/>
      <c r="O41" s="17"/>
      <c r="P41" s="17"/>
      <c r="V41" s="2"/>
      <c r="Y41" s="2"/>
      <c r="Z41" s="31"/>
      <c r="AA41" s="31"/>
      <c r="AB41" s="31"/>
      <c r="AC41" s="32"/>
      <c r="AD41" s="32"/>
      <c r="AE41" s="32"/>
      <c r="AF41" s="33"/>
      <c r="AG41" s="28"/>
      <c r="AH41" s="28"/>
      <c r="AK41" s="29"/>
      <c r="AL41" s="29"/>
      <c r="AM41" s="29"/>
      <c r="AN41" s="29"/>
      <c r="AP41" s="2"/>
    </row>
    <row r="42" spans="1:42">
      <c r="B42" s="30" t="s">
        <v>6</v>
      </c>
      <c r="C42" s="34">
        <v>2</v>
      </c>
      <c r="D42" s="34">
        <v>8</v>
      </c>
      <c r="E42" s="34">
        <v>2</v>
      </c>
      <c r="F42" s="34">
        <v>2</v>
      </c>
      <c r="G42" s="34">
        <v>2</v>
      </c>
      <c r="H42" s="34">
        <v>0</v>
      </c>
      <c r="I42" s="9">
        <v>26</v>
      </c>
      <c r="J42" s="2"/>
      <c r="K42" s="2"/>
      <c r="L42" s="2"/>
      <c r="M42" s="17"/>
      <c r="N42" s="17"/>
      <c r="O42" s="17"/>
      <c r="P42" s="17"/>
      <c r="V42" s="2"/>
      <c r="Y42" s="2"/>
      <c r="Z42" s="31"/>
      <c r="AA42" s="31"/>
      <c r="AB42" s="31"/>
      <c r="AC42" s="32"/>
      <c r="AD42" s="32"/>
      <c r="AE42" s="32"/>
      <c r="AF42" s="33"/>
      <c r="AG42" s="28"/>
      <c r="AH42" s="28"/>
      <c r="AK42" s="29"/>
      <c r="AL42" s="29"/>
      <c r="AM42" s="29"/>
      <c r="AN42" s="29"/>
      <c r="AP42" s="2"/>
    </row>
    <row r="43" spans="1:42">
      <c r="A43" s="26" t="s">
        <v>3</v>
      </c>
      <c r="B43" s="10" t="s">
        <v>42</v>
      </c>
      <c r="C43" s="27" t="s">
        <v>60</v>
      </c>
      <c r="D43" s="27" t="s">
        <v>61</v>
      </c>
      <c r="E43" s="27" t="s">
        <v>62</v>
      </c>
      <c r="F43" s="27" t="s">
        <v>63</v>
      </c>
      <c r="G43" s="27" t="s">
        <v>64</v>
      </c>
      <c r="H43" s="10" t="s">
        <v>65</v>
      </c>
      <c r="I43" s="9" t="s">
        <v>43</v>
      </c>
      <c r="J43" s="2"/>
      <c r="K43" s="2"/>
      <c r="L43" s="2"/>
      <c r="M43" s="17"/>
      <c r="N43" s="17"/>
      <c r="O43" s="17"/>
      <c r="P43" s="17"/>
      <c r="V43" s="2"/>
      <c r="Y43" s="2"/>
      <c r="Z43" s="31"/>
      <c r="AA43" s="31"/>
      <c r="AB43" s="31"/>
      <c r="AC43" s="32"/>
      <c r="AD43" s="32"/>
      <c r="AE43" s="32"/>
      <c r="AF43" s="33"/>
      <c r="AG43" s="28"/>
      <c r="AH43" s="28"/>
      <c r="AK43" s="29"/>
      <c r="AL43" s="29"/>
      <c r="AM43" s="29"/>
      <c r="AP43" s="2"/>
    </row>
    <row r="44" spans="1:42">
      <c r="B44" s="30">
        <v>1</v>
      </c>
      <c r="C44" s="11">
        <v>0</v>
      </c>
      <c r="D44" s="11">
        <v>0</v>
      </c>
      <c r="E44" s="11">
        <v>3</v>
      </c>
      <c r="F44" s="11">
        <v>2</v>
      </c>
      <c r="G44" s="11">
        <v>1</v>
      </c>
      <c r="H44" s="11">
        <v>1</v>
      </c>
      <c r="I44" s="9">
        <v>12</v>
      </c>
      <c r="J44" s="2"/>
      <c r="K44" s="2"/>
      <c r="L44" s="2"/>
      <c r="M44" s="17"/>
      <c r="N44" s="17"/>
      <c r="O44" s="17"/>
      <c r="P44" s="17"/>
      <c r="V44" s="2"/>
      <c r="Y44" s="2"/>
      <c r="Z44" s="31"/>
      <c r="AA44" s="31"/>
      <c r="AB44" s="31"/>
      <c r="AC44" s="32"/>
      <c r="AD44" s="32"/>
      <c r="AE44" s="32"/>
      <c r="AF44" s="33"/>
      <c r="AG44" s="28"/>
      <c r="AH44" s="28"/>
      <c r="AK44" s="29"/>
      <c r="AL44" s="29"/>
      <c r="AM44" s="29"/>
      <c r="AP44" s="2"/>
    </row>
    <row r="45" spans="1:42">
      <c r="B45" s="30">
        <v>2</v>
      </c>
      <c r="C45" s="11">
        <v>2</v>
      </c>
      <c r="D45" s="11">
        <v>5</v>
      </c>
      <c r="E45" s="11">
        <v>2</v>
      </c>
      <c r="F45" s="11">
        <v>4</v>
      </c>
      <c r="G45" s="11">
        <v>1</v>
      </c>
      <c r="H45" s="11">
        <v>1</v>
      </c>
      <c r="I45" s="9">
        <v>20</v>
      </c>
      <c r="J45" s="2"/>
      <c r="K45" s="2"/>
      <c r="L45" s="2"/>
      <c r="M45" s="17"/>
      <c r="N45" s="17"/>
      <c r="O45" s="17"/>
      <c r="P45" s="17"/>
      <c r="V45" s="2"/>
      <c r="Y45" s="2"/>
      <c r="Z45" s="31"/>
      <c r="AA45" s="31"/>
      <c r="AB45" s="31"/>
      <c r="AC45" s="32"/>
      <c r="AD45" s="32"/>
      <c r="AE45" s="32"/>
      <c r="AF45" s="33"/>
      <c r="AG45" s="28"/>
      <c r="AH45" s="28"/>
      <c r="AK45" s="29"/>
      <c r="AL45" s="29"/>
      <c r="AM45" s="29"/>
      <c r="AP45" s="2"/>
    </row>
    <row r="46" spans="1:42">
      <c r="B46" s="30">
        <v>3</v>
      </c>
      <c r="C46" s="11">
        <v>2</v>
      </c>
      <c r="D46" s="11">
        <v>4</v>
      </c>
      <c r="E46" s="11">
        <v>6</v>
      </c>
      <c r="F46" s="11">
        <v>1</v>
      </c>
      <c r="G46" s="11">
        <v>0</v>
      </c>
      <c r="H46" s="11">
        <v>0</v>
      </c>
      <c r="I46" s="9">
        <v>18</v>
      </c>
      <c r="J46" s="2"/>
      <c r="K46" s="2"/>
      <c r="L46" s="2"/>
      <c r="M46" s="17"/>
      <c r="N46" s="17"/>
      <c r="O46" s="17"/>
      <c r="P46" s="17"/>
      <c r="V46" s="2"/>
      <c r="Y46" s="2"/>
      <c r="Z46" s="31"/>
      <c r="AA46" s="31"/>
      <c r="AB46" s="31"/>
      <c r="AC46" s="32"/>
      <c r="AD46" s="32"/>
      <c r="AE46" s="32"/>
      <c r="AF46" s="33"/>
      <c r="AG46" s="28"/>
      <c r="AH46" s="28"/>
      <c r="AK46" s="29"/>
      <c r="AL46" s="29"/>
      <c r="AM46" s="29"/>
      <c r="AP46" s="2"/>
    </row>
    <row r="47" spans="1:42">
      <c r="B47" s="30">
        <v>4</v>
      </c>
      <c r="C47" s="11">
        <v>1</v>
      </c>
      <c r="D47" s="11">
        <v>3</v>
      </c>
      <c r="E47" s="11">
        <v>4</v>
      </c>
      <c r="F47" s="11">
        <v>2</v>
      </c>
      <c r="G47" s="11">
        <v>1</v>
      </c>
      <c r="H47" s="11">
        <v>0</v>
      </c>
      <c r="I47" s="9">
        <v>15</v>
      </c>
      <c r="J47" s="2"/>
      <c r="K47" s="2"/>
      <c r="L47" s="2"/>
      <c r="M47" s="17"/>
      <c r="N47" s="17"/>
      <c r="O47" s="17"/>
      <c r="P47" s="17"/>
      <c r="V47" s="2"/>
      <c r="Y47" s="2"/>
      <c r="Z47" s="31"/>
      <c r="AA47" s="31"/>
      <c r="AB47" s="31"/>
      <c r="AC47" s="32"/>
      <c r="AD47" s="32"/>
      <c r="AE47" s="32"/>
      <c r="AF47" s="33"/>
      <c r="AG47" s="28"/>
      <c r="AH47" s="28"/>
      <c r="AK47" s="29"/>
      <c r="AL47" s="29"/>
      <c r="AM47" s="29"/>
      <c r="AP47" s="2"/>
    </row>
    <row r="48" spans="1:42">
      <c r="B48" s="30" t="s">
        <v>6</v>
      </c>
      <c r="C48" s="34">
        <v>5</v>
      </c>
      <c r="D48" s="34">
        <v>12</v>
      </c>
      <c r="E48" s="34">
        <v>15</v>
      </c>
      <c r="F48" s="34">
        <v>9</v>
      </c>
      <c r="G48" s="34">
        <v>3</v>
      </c>
      <c r="H48" s="34">
        <v>2</v>
      </c>
      <c r="I48" s="9">
        <v>65</v>
      </c>
      <c r="J48" s="2"/>
      <c r="K48" s="2"/>
      <c r="L48" s="2"/>
      <c r="M48" s="17"/>
      <c r="N48" s="17"/>
      <c r="O48" s="17"/>
      <c r="P48" s="17"/>
      <c r="V48" s="2"/>
      <c r="Y48" s="2"/>
      <c r="Z48" s="31"/>
      <c r="AA48" s="31"/>
      <c r="AB48" s="31"/>
      <c r="AC48" s="32"/>
      <c r="AD48" s="32"/>
      <c r="AE48" s="32"/>
      <c r="AF48" s="33"/>
      <c r="AG48" s="28"/>
      <c r="AH48" s="28"/>
      <c r="AK48" s="29"/>
      <c r="AL48" s="29"/>
      <c r="AM48" s="29"/>
      <c r="AP48" s="2"/>
    </row>
    <row r="49" spans="1:42">
      <c r="A49" s="16" t="s">
        <v>4</v>
      </c>
      <c r="B49" s="10" t="s">
        <v>42</v>
      </c>
      <c r="C49" s="27" t="s">
        <v>60</v>
      </c>
      <c r="D49" s="27" t="s">
        <v>61</v>
      </c>
      <c r="E49" s="27" t="s">
        <v>62</v>
      </c>
      <c r="F49" s="27" t="s">
        <v>63</v>
      </c>
      <c r="G49" s="27" t="s">
        <v>64</v>
      </c>
      <c r="H49" s="10" t="s">
        <v>65</v>
      </c>
      <c r="I49" s="9" t="s">
        <v>43</v>
      </c>
      <c r="J49" s="2"/>
      <c r="K49" s="2"/>
      <c r="L49" s="2"/>
      <c r="M49" s="17"/>
      <c r="N49" s="17"/>
      <c r="O49" s="17"/>
      <c r="P49" s="17"/>
      <c r="V49" s="2"/>
      <c r="Y49" s="2"/>
      <c r="Z49" s="31"/>
      <c r="AA49" s="31"/>
      <c r="AB49" s="31"/>
      <c r="AC49" s="32"/>
      <c r="AD49" s="32"/>
      <c r="AE49" s="32"/>
      <c r="AF49" s="33"/>
      <c r="AG49" s="28"/>
      <c r="AH49" s="28"/>
      <c r="AK49" s="29"/>
      <c r="AL49" s="29"/>
      <c r="AM49" s="29"/>
      <c r="AP49" s="2"/>
    </row>
    <row r="50" spans="1:42">
      <c r="B50" s="30">
        <v>1</v>
      </c>
      <c r="C50" s="11">
        <v>0</v>
      </c>
      <c r="D50" s="11">
        <v>1</v>
      </c>
      <c r="E50" s="11">
        <v>0</v>
      </c>
      <c r="F50" s="11">
        <v>2</v>
      </c>
      <c r="G50" s="11">
        <v>2</v>
      </c>
      <c r="H50" s="11">
        <v>0</v>
      </c>
      <c r="I50" s="9">
        <v>6</v>
      </c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P50" s="2"/>
    </row>
    <row r="51" spans="1:42">
      <c r="B51" s="30">
        <v>2</v>
      </c>
      <c r="C51" s="11">
        <v>0</v>
      </c>
      <c r="D51" s="11">
        <v>2</v>
      </c>
      <c r="E51" s="11">
        <v>2</v>
      </c>
      <c r="F51" s="11">
        <v>1</v>
      </c>
      <c r="G51" s="11">
        <v>1</v>
      </c>
      <c r="H51" s="11">
        <v>0</v>
      </c>
      <c r="I51" s="9">
        <v>7</v>
      </c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P51" s="2"/>
    </row>
    <row r="52" spans="1:42">
      <c r="B52" s="30">
        <v>3</v>
      </c>
      <c r="C52" s="11">
        <v>1</v>
      </c>
      <c r="D52" s="11">
        <v>1</v>
      </c>
      <c r="E52" s="11">
        <v>4</v>
      </c>
      <c r="F52" s="11">
        <v>3</v>
      </c>
      <c r="G52" s="11">
        <v>0</v>
      </c>
      <c r="H52" s="11">
        <v>0</v>
      </c>
      <c r="I52" s="9">
        <v>14</v>
      </c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P52" s="2"/>
    </row>
    <row r="53" spans="1:42">
      <c r="B53" s="30">
        <v>4</v>
      </c>
      <c r="C53" s="11">
        <v>0</v>
      </c>
      <c r="D53" s="11">
        <v>0</v>
      </c>
      <c r="E53" s="11">
        <v>3</v>
      </c>
      <c r="F53" s="11">
        <v>2</v>
      </c>
      <c r="G53" s="11">
        <v>1</v>
      </c>
      <c r="H53" s="11">
        <v>0</v>
      </c>
      <c r="I53" s="9">
        <v>5</v>
      </c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P53" s="2"/>
    </row>
    <row r="54" spans="1:42">
      <c r="B54" s="30" t="s">
        <v>6</v>
      </c>
      <c r="C54" s="34">
        <v>1</v>
      </c>
      <c r="D54" s="34">
        <v>4</v>
      </c>
      <c r="E54" s="34">
        <v>9</v>
      </c>
      <c r="F54" s="34">
        <v>8</v>
      </c>
      <c r="G54" s="34">
        <v>4</v>
      </c>
      <c r="H54" s="34">
        <v>0</v>
      </c>
      <c r="I54" s="9">
        <v>32</v>
      </c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P54" s="2"/>
    </row>
    <row r="55" spans="1:42">
      <c r="A55" s="18" t="s">
        <v>5</v>
      </c>
      <c r="B55" s="10" t="s">
        <v>42</v>
      </c>
      <c r="C55" s="27" t="s">
        <v>60</v>
      </c>
      <c r="D55" s="27" t="s">
        <v>61</v>
      </c>
      <c r="E55" s="27" t="s">
        <v>62</v>
      </c>
      <c r="F55" s="27" t="s">
        <v>63</v>
      </c>
      <c r="G55" s="27" t="s">
        <v>64</v>
      </c>
      <c r="H55" s="10" t="s">
        <v>65</v>
      </c>
      <c r="I55" s="9" t="s">
        <v>43</v>
      </c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P55" s="2"/>
    </row>
    <row r="56" spans="1:42">
      <c r="A56" s="74"/>
      <c r="B56" s="30">
        <v>1</v>
      </c>
      <c r="C56" s="11">
        <v>0</v>
      </c>
      <c r="D56" s="11">
        <v>9</v>
      </c>
      <c r="E56" s="11">
        <v>3</v>
      </c>
      <c r="F56" s="11">
        <v>1</v>
      </c>
      <c r="G56" s="11">
        <v>0</v>
      </c>
      <c r="H56" s="11">
        <v>0</v>
      </c>
      <c r="I56" s="9">
        <v>24</v>
      </c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P56" s="2"/>
    </row>
    <row r="57" spans="1:42">
      <c r="A57" s="74"/>
      <c r="B57" s="30">
        <v>2</v>
      </c>
      <c r="C57" s="11">
        <v>1</v>
      </c>
      <c r="D57" s="11">
        <v>1</v>
      </c>
      <c r="E57" s="11">
        <v>5</v>
      </c>
      <c r="F57" s="11">
        <v>1</v>
      </c>
      <c r="G57" s="11">
        <v>0</v>
      </c>
      <c r="H57" s="11">
        <v>0</v>
      </c>
      <c r="I57" s="9">
        <v>13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A58" s="5"/>
      <c r="B58" s="30" t="s">
        <v>6</v>
      </c>
      <c r="C58" s="34">
        <v>1</v>
      </c>
      <c r="D58" s="34">
        <v>10</v>
      </c>
      <c r="E58" s="34">
        <v>8</v>
      </c>
      <c r="F58" s="34">
        <v>2</v>
      </c>
      <c r="G58" s="34">
        <v>0</v>
      </c>
      <c r="H58" s="34">
        <v>0</v>
      </c>
      <c r="I58" s="9">
        <v>37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P58" s="2"/>
    </row>
    <row r="59" spans="1:42">
      <c r="B59" s="33"/>
      <c r="C59" s="36"/>
      <c r="D59" s="36"/>
      <c r="E59" s="36"/>
      <c r="F59" s="36"/>
      <c r="G59" s="2"/>
      <c r="H59" s="2"/>
      <c r="I59" s="2"/>
      <c r="J59" s="2"/>
      <c r="K59" s="2"/>
      <c r="L59" s="17"/>
      <c r="M59" s="17"/>
      <c r="N59" s="17"/>
      <c r="O59" s="17"/>
      <c r="U59" s="2"/>
      <c r="X59" s="2"/>
      <c r="Y59" s="31"/>
      <c r="Z59" s="31"/>
      <c r="AA59" s="31"/>
      <c r="AB59" s="32"/>
      <c r="AC59" s="32"/>
      <c r="AD59" s="32"/>
      <c r="AE59" s="33"/>
      <c r="AF59" s="28"/>
      <c r="AG59" s="28"/>
      <c r="AJ59" s="29"/>
      <c r="AK59" s="29"/>
      <c r="AL59" s="29"/>
      <c r="AO59" s="2"/>
    </row>
    <row r="60" spans="1:42">
      <c r="A60" s="2" t="s">
        <v>36</v>
      </c>
    </row>
    <row r="61" spans="1:42" s="78" customFormat="1">
      <c r="A61" s="76" t="s">
        <v>68</v>
      </c>
    </row>
    <row r="62" spans="1:42" s="58" customFormat="1">
      <c r="A62" s="76" t="s">
        <v>66</v>
      </c>
    </row>
    <row r="63" spans="1:42" s="58" customFormat="1">
      <c r="A63" s="25" t="s">
        <v>67</v>
      </c>
    </row>
    <row r="65" spans="1:13">
      <c r="A65" s="71" t="s">
        <v>23</v>
      </c>
    </row>
    <row r="66" spans="1:13" s="2" customFormat="1">
      <c r="A66" s="9"/>
      <c r="B66" s="9" t="s">
        <v>20</v>
      </c>
      <c r="C66" s="9" t="s">
        <v>21</v>
      </c>
      <c r="D66" s="9" t="s">
        <v>22</v>
      </c>
    </row>
    <row r="67" spans="1:13">
      <c r="A67" s="72">
        <v>44866</v>
      </c>
      <c r="B67" s="11">
        <v>5</v>
      </c>
      <c r="C67" s="11">
        <v>0</v>
      </c>
      <c r="D67" s="11">
        <f t="shared" ref="D67" si="3">SUM(B67:C67)</f>
        <v>5</v>
      </c>
    </row>
    <row r="68" spans="1:13">
      <c r="A68" s="72">
        <v>44867</v>
      </c>
      <c r="B68" s="11">
        <v>6</v>
      </c>
      <c r="C68" s="11">
        <v>0</v>
      </c>
      <c r="D68" s="11">
        <f t="shared" ref="D68" si="4">SUM(B68:C68)</f>
        <v>6</v>
      </c>
    </row>
    <row r="69" spans="1:13">
      <c r="A69" s="72">
        <v>44868</v>
      </c>
      <c r="B69" s="11">
        <v>5</v>
      </c>
      <c r="C69" s="11">
        <v>0</v>
      </c>
      <c r="D69" s="11">
        <f t="shared" ref="D69:D72" si="5">SUM(B69:C69)</f>
        <v>5</v>
      </c>
    </row>
    <row r="70" spans="1:13">
      <c r="A70" s="72">
        <v>44869</v>
      </c>
      <c r="B70" s="11">
        <v>7</v>
      </c>
      <c r="C70" s="11">
        <v>0</v>
      </c>
      <c r="D70" s="11">
        <f t="shared" si="5"/>
        <v>7</v>
      </c>
    </row>
    <row r="71" spans="1:13">
      <c r="A71" s="72">
        <v>44870</v>
      </c>
      <c r="B71" s="11">
        <v>8</v>
      </c>
      <c r="C71" s="11">
        <v>0</v>
      </c>
      <c r="D71" s="11">
        <f t="shared" si="5"/>
        <v>8</v>
      </c>
    </row>
    <row r="72" spans="1:13">
      <c r="A72" s="72">
        <v>44871</v>
      </c>
      <c r="B72" s="11">
        <v>6</v>
      </c>
      <c r="C72" s="11">
        <v>0</v>
      </c>
      <c r="D72" s="11">
        <f t="shared" si="5"/>
        <v>6</v>
      </c>
    </row>
    <row r="73" spans="1:13">
      <c r="A73" s="17"/>
    </row>
    <row r="74" spans="1:13" s="38" customFormat="1" ht="24">
      <c r="A74" s="42" t="s">
        <v>49</v>
      </c>
    </row>
    <row r="75" spans="1:13" s="38" customFormat="1">
      <c r="A75" s="2"/>
      <c r="B75"/>
      <c r="C75"/>
      <c r="D75"/>
      <c r="E75"/>
      <c r="F75"/>
    </row>
    <row r="76" spans="1:13" s="38" customFormat="1">
      <c r="A76" s="81">
        <v>44774</v>
      </c>
      <c r="B76" s="81"/>
      <c r="C76" s="39" t="s">
        <v>45</v>
      </c>
      <c r="D76" s="40" t="s">
        <v>46</v>
      </c>
      <c r="E76" s="40" t="s">
        <v>47</v>
      </c>
      <c r="F76"/>
    </row>
    <row r="77" spans="1:13" s="38" customFormat="1">
      <c r="A77" s="55" t="s">
        <v>44</v>
      </c>
      <c r="B77" s="45"/>
      <c r="C77" s="43">
        <v>7</v>
      </c>
      <c r="D77" s="44">
        <v>1</v>
      </c>
      <c r="E77" s="48">
        <f>D77/C77</f>
        <v>0.14285714285714285</v>
      </c>
      <c r="F77"/>
      <c r="G77" s="41"/>
      <c r="H77" s="41"/>
      <c r="I77" s="41"/>
      <c r="J77" s="41"/>
      <c r="K77" s="41"/>
      <c r="L77" s="41"/>
      <c r="M77" s="41"/>
    </row>
    <row r="78" spans="1:13" s="38" customFormat="1" ht="21" thickBot="1">
      <c r="A78" s="56" t="s">
        <v>51</v>
      </c>
      <c r="B78" s="49"/>
      <c r="C78" s="50">
        <v>38</v>
      </c>
      <c r="D78" s="51">
        <v>9</v>
      </c>
      <c r="E78" s="52">
        <f>D78/C78</f>
        <v>0.23684210526315788</v>
      </c>
      <c r="F78"/>
    </row>
    <row r="79" spans="1:13" s="38" customFormat="1" ht="21" thickBot="1">
      <c r="A79" s="57" t="s">
        <v>50</v>
      </c>
      <c r="B79" s="53"/>
      <c r="C79" s="54">
        <f>SUM(C77:C78)</f>
        <v>45</v>
      </c>
      <c r="D79" s="54">
        <f>SUM(D77:D78)</f>
        <v>10</v>
      </c>
      <c r="E79" s="60">
        <f>D79/C79</f>
        <v>0.22222222222222221</v>
      </c>
      <c r="F79"/>
    </row>
    <row r="80" spans="1:13" s="38" customFormat="1">
      <c r="A80" s="2"/>
      <c r="B80"/>
      <c r="C80"/>
      <c r="D80"/>
      <c r="E80"/>
      <c r="F80"/>
    </row>
    <row r="81" spans="1:13" s="38" customFormat="1">
      <c r="A81" s="81">
        <v>44805</v>
      </c>
      <c r="B81" s="81"/>
      <c r="C81" s="39" t="s">
        <v>45</v>
      </c>
      <c r="D81" s="40" t="s">
        <v>46</v>
      </c>
      <c r="E81" s="40" t="s">
        <v>47</v>
      </c>
      <c r="F81"/>
    </row>
    <row r="82" spans="1:13" s="38" customFormat="1">
      <c r="A82" s="55" t="s">
        <v>44</v>
      </c>
      <c r="B82" s="45"/>
      <c r="C82" s="43">
        <v>11</v>
      </c>
      <c r="D82" s="44">
        <v>0</v>
      </c>
      <c r="E82" s="48">
        <f>D82/C82</f>
        <v>0</v>
      </c>
      <c r="F82"/>
      <c r="G82" s="41"/>
      <c r="H82" s="41"/>
      <c r="I82" s="41"/>
      <c r="J82" s="41"/>
      <c r="K82" s="41"/>
      <c r="L82" s="41"/>
      <c r="M82" s="41"/>
    </row>
    <row r="83" spans="1:13" s="38" customFormat="1" ht="21" thickBot="1">
      <c r="A83" s="56" t="s">
        <v>51</v>
      </c>
      <c r="B83" s="49"/>
      <c r="C83" s="50">
        <v>34</v>
      </c>
      <c r="D83" s="51">
        <v>4</v>
      </c>
      <c r="E83" s="52">
        <f>D83/C83</f>
        <v>0.11764705882352941</v>
      </c>
      <c r="F83" s="61"/>
    </row>
    <row r="84" spans="1:13" s="38" customFormat="1" ht="21" thickBot="1">
      <c r="A84" s="57" t="s">
        <v>50</v>
      </c>
      <c r="B84" s="53"/>
      <c r="C84" s="54">
        <f>SUM(C82:C83)</f>
        <v>45</v>
      </c>
      <c r="D84" s="54">
        <f>SUM(D82:D83)</f>
        <v>4</v>
      </c>
      <c r="E84" s="60">
        <f>D84/C84</f>
        <v>8.8888888888888892E-2</v>
      </c>
      <c r="F84"/>
    </row>
    <row r="85" spans="1:13" s="38" customFormat="1">
      <c r="A85" s="2"/>
      <c r="B85"/>
      <c r="C85"/>
      <c r="D85"/>
      <c r="E85"/>
      <c r="F85"/>
    </row>
    <row r="86" spans="1:13" s="38" customFormat="1">
      <c r="A86" s="81">
        <v>44835</v>
      </c>
      <c r="B86" s="81"/>
      <c r="C86" s="39" t="s">
        <v>45</v>
      </c>
      <c r="D86" s="40" t="s">
        <v>46</v>
      </c>
      <c r="E86" s="40" t="s">
        <v>47</v>
      </c>
      <c r="F86"/>
    </row>
    <row r="87" spans="1:13" s="38" customFormat="1">
      <c r="A87" s="55" t="s">
        <v>44</v>
      </c>
      <c r="B87" s="45"/>
      <c r="C87" s="43">
        <v>38</v>
      </c>
      <c r="D87" s="44">
        <v>1</v>
      </c>
      <c r="E87" s="48">
        <f>D87/C87</f>
        <v>2.6315789473684209E-2</v>
      </c>
      <c r="F87"/>
      <c r="G87" s="41"/>
      <c r="H87" s="41"/>
      <c r="I87" s="41"/>
      <c r="J87" s="41"/>
      <c r="K87" s="41"/>
      <c r="L87" s="41"/>
      <c r="M87" s="41"/>
    </row>
    <row r="88" spans="1:13" s="38" customFormat="1" ht="21" thickBot="1">
      <c r="A88" s="56" t="s">
        <v>51</v>
      </c>
      <c r="B88" s="49"/>
      <c r="C88" s="50">
        <v>43</v>
      </c>
      <c r="D88" s="51">
        <v>5</v>
      </c>
      <c r="E88" s="52">
        <f>D88/C88</f>
        <v>0.11627906976744186</v>
      </c>
      <c r="F88" s="61"/>
    </row>
    <row r="89" spans="1:13" s="38" customFormat="1" ht="21" thickBot="1">
      <c r="A89" s="57" t="s">
        <v>50</v>
      </c>
      <c r="B89" s="53"/>
      <c r="C89" s="54">
        <f>SUM(C87:C88)</f>
        <v>81</v>
      </c>
      <c r="D89" s="54">
        <f>SUM(D87:D88)</f>
        <v>6</v>
      </c>
      <c r="E89" s="60">
        <f>D89/C89</f>
        <v>7.407407407407407E-2</v>
      </c>
      <c r="F89"/>
    </row>
    <row r="90" spans="1:13" s="38" customFormat="1">
      <c r="A90" s="2"/>
      <c r="B90"/>
      <c r="C90"/>
      <c r="D90"/>
      <c r="E90"/>
      <c r="F90"/>
    </row>
    <row r="91" spans="1:13">
      <c r="A91" s="25" t="s">
        <v>53</v>
      </c>
    </row>
    <row r="92" spans="1:13" s="2" customFormat="1">
      <c r="A92" s="9"/>
      <c r="B92" s="9" t="s">
        <v>54</v>
      </c>
      <c r="C92" s="9" t="s">
        <v>56</v>
      </c>
      <c r="D92" s="66" t="s">
        <v>55</v>
      </c>
    </row>
    <row r="93" spans="1:13">
      <c r="A93" s="72">
        <v>44866</v>
      </c>
      <c r="B93" s="75">
        <v>8</v>
      </c>
      <c r="C93" s="11">
        <v>14</v>
      </c>
      <c r="D93" s="11">
        <f t="shared" ref="D93:D95" si="6">SUM(B93:C93)</f>
        <v>22</v>
      </c>
      <c r="F93" s="2"/>
      <c r="G93" s="2"/>
      <c r="H93" s="2"/>
    </row>
    <row r="94" spans="1:13">
      <c r="A94" s="72">
        <v>44867</v>
      </c>
      <c r="B94" s="75">
        <v>7</v>
      </c>
      <c r="C94" s="11">
        <v>14</v>
      </c>
      <c r="D94" s="11">
        <f t="shared" si="6"/>
        <v>21</v>
      </c>
      <c r="F94" s="2"/>
      <c r="G94" s="2"/>
      <c r="H94" s="2"/>
    </row>
    <row r="95" spans="1:13">
      <c r="A95" s="72">
        <v>44868</v>
      </c>
      <c r="B95" s="75">
        <v>12</v>
      </c>
      <c r="C95" s="11">
        <v>9</v>
      </c>
      <c r="D95" s="11">
        <f t="shared" si="6"/>
        <v>21</v>
      </c>
      <c r="F95" s="2"/>
      <c r="G95" s="2"/>
      <c r="H95" s="2"/>
    </row>
    <row r="96" spans="1:13">
      <c r="A96" s="87"/>
      <c r="B96" s="89"/>
      <c r="C96" s="88"/>
      <c r="D96" s="88"/>
      <c r="F96" s="2"/>
      <c r="G96" s="2"/>
      <c r="H96" s="2"/>
    </row>
    <row r="97" spans="1:13">
      <c r="G97" s="17"/>
      <c r="H97" s="13"/>
    </row>
    <row r="98" spans="1:13" s="12" customFormat="1" ht="24">
      <c r="A98" s="77" t="s">
        <v>24</v>
      </c>
      <c r="F98" s="12" t="s">
        <v>12</v>
      </c>
      <c r="G98" s="23">
        <f>G1</f>
        <v>44871</v>
      </c>
      <c r="H98" s="24">
        <f>H1</f>
        <v>0.95833333333333337</v>
      </c>
    </row>
    <row r="99" spans="1:13">
      <c r="A99" s="71"/>
      <c r="G99" s="17"/>
      <c r="H99" s="13"/>
    </row>
    <row r="100" spans="1:13">
      <c r="A100" s="79" t="s">
        <v>14</v>
      </c>
      <c r="B100" s="80" t="s">
        <v>25</v>
      </c>
      <c r="C100" s="80"/>
      <c r="D100" s="80"/>
      <c r="E100" s="80" t="s">
        <v>29</v>
      </c>
      <c r="F100" s="80"/>
      <c r="G100" s="80"/>
      <c r="H100" s="9" t="s">
        <v>31</v>
      </c>
      <c r="I100" s="80" t="s">
        <v>37</v>
      </c>
      <c r="K100" s="79" t="s">
        <v>14</v>
      </c>
      <c r="L100" s="3" t="s">
        <v>31</v>
      </c>
      <c r="M100" s="20" t="s">
        <v>38</v>
      </c>
    </row>
    <row r="101" spans="1:13" ht="21">
      <c r="A101" s="79"/>
      <c r="B101" s="14" t="s">
        <v>26</v>
      </c>
      <c r="C101" s="14" t="s">
        <v>27</v>
      </c>
      <c r="D101" s="14" t="s">
        <v>28</v>
      </c>
      <c r="E101" s="1" t="s">
        <v>30</v>
      </c>
      <c r="F101" s="1" t="s">
        <v>34</v>
      </c>
      <c r="G101" s="14" t="s">
        <v>28</v>
      </c>
      <c r="H101" s="15" t="s">
        <v>33</v>
      </c>
      <c r="I101" s="80"/>
      <c r="K101" s="79"/>
      <c r="L101" s="22" t="s">
        <v>32</v>
      </c>
      <c r="M101" s="21" t="s">
        <v>39</v>
      </c>
    </row>
    <row r="102" spans="1:13">
      <c r="A102" s="9" t="s">
        <v>7</v>
      </c>
      <c r="B102" s="30"/>
      <c r="C102" s="30"/>
      <c r="D102" s="30"/>
      <c r="E102" s="30"/>
      <c r="F102" s="30"/>
      <c r="G102" s="30"/>
      <c r="H102" s="30"/>
      <c r="I102" s="11">
        <f>SUM(B102:H102)</f>
        <v>0</v>
      </c>
      <c r="K102" s="9" t="s">
        <v>7</v>
      </c>
      <c r="L102" s="9">
        <v>1</v>
      </c>
      <c r="M102" s="19">
        <v>0</v>
      </c>
    </row>
    <row r="103" spans="1:13">
      <c r="A103" s="9" t="s">
        <v>8</v>
      </c>
      <c r="B103" s="30"/>
      <c r="C103" s="30"/>
      <c r="D103" s="30"/>
      <c r="E103" s="30"/>
      <c r="F103" s="30"/>
      <c r="G103" s="30"/>
      <c r="H103" s="30"/>
      <c r="I103" s="11">
        <f t="shared" ref="I103:I112" si="7">SUM(B103:H103)</f>
        <v>0</v>
      </c>
      <c r="K103" s="9" t="s">
        <v>8</v>
      </c>
      <c r="L103" s="9">
        <v>0</v>
      </c>
      <c r="M103" s="19">
        <v>7</v>
      </c>
    </row>
    <row r="104" spans="1:13">
      <c r="A104" s="9" t="s">
        <v>9</v>
      </c>
      <c r="B104" s="30"/>
      <c r="C104" s="30"/>
      <c r="D104" s="30">
        <v>1</v>
      </c>
      <c r="E104" s="30">
        <v>2</v>
      </c>
      <c r="F104" s="30"/>
      <c r="G104" s="30"/>
      <c r="H104" s="30"/>
      <c r="I104" s="11">
        <f t="shared" si="7"/>
        <v>3</v>
      </c>
      <c r="K104" s="9" t="s">
        <v>9</v>
      </c>
      <c r="L104" s="9">
        <v>0</v>
      </c>
      <c r="M104" s="19">
        <v>11</v>
      </c>
    </row>
    <row r="105" spans="1:13">
      <c r="A105" s="9" t="s">
        <v>10</v>
      </c>
      <c r="B105" s="30"/>
      <c r="C105" s="30"/>
      <c r="D105" s="30">
        <v>1</v>
      </c>
      <c r="E105" s="30">
        <v>2</v>
      </c>
      <c r="F105" s="30"/>
      <c r="G105" s="30"/>
      <c r="H105" s="30"/>
      <c r="I105" s="11">
        <f t="shared" si="7"/>
        <v>3</v>
      </c>
      <c r="K105" s="9" t="s">
        <v>10</v>
      </c>
      <c r="L105" s="9">
        <v>0</v>
      </c>
      <c r="M105" s="19">
        <v>83</v>
      </c>
    </row>
    <row r="106" spans="1:13">
      <c r="A106" s="9" t="s">
        <v>11</v>
      </c>
      <c r="B106" s="30"/>
      <c r="C106" s="30"/>
      <c r="D106" s="30"/>
      <c r="E106" s="30"/>
      <c r="F106" s="30"/>
      <c r="G106" s="30"/>
      <c r="H106" s="30"/>
      <c r="I106" s="11">
        <f t="shared" si="7"/>
        <v>0</v>
      </c>
      <c r="K106" s="9" t="s">
        <v>11</v>
      </c>
      <c r="L106" s="9">
        <v>0</v>
      </c>
      <c r="M106" s="19">
        <v>3</v>
      </c>
    </row>
    <row r="107" spans="1:13">
      <c r="A107" s="9" t="s">
        <v>16</v>
      </c>
      <c r="B107" s="30"/>
      <c r="C107" s="30"/>
      <c r="D107" s="30">
        <v>1</v>
      </c>
      <c r="E107" s="30"/>
      <c r="F107" s="30"/>
      <c r="G107" s="30"/>
      <c r="H107" s="30"/>
      <c r="I107" s="11">
        <f t="shared" si="7"/>
        <v>1</v>
      </c>
      <c r="K107" s="9" t="s">
        <v>16</v>
      </c>
      <c r="L107" s="9">
        <v>1</v>
      </c>
      <c r="M107" s="19">
        <v>0</v>
      </c>
    </row>
    <row r="108" spans="1:13">
      <c r="A108" s="9" t="s">
        <v>17</v>
      </c>
      <c r="B108" s="47"/>
      <c r="C108" s="30"/>
      <c r="D108" s="47"/>
      <c r="E108" s="47"/>
      <c r="F108" s="30"/>
      <c r="G108" s="30"/>
      <c r="H108" s="30"/>
      <c r="I108" s="11">
        <f t="shared" si="7"/>
        <v>0</v>
      </c>
      <c r="K108" s="9" t="s">
        <v>17</v>
      </c>
      <c r="L108" s="9">
        <v>4</v>
      </c>
      <c r="M108" s="19">
        <v>3</v>
      </c>
    </row>
    <row r="109" spans="1:13">
      <c r="A109" s="9" t="s">
        <v>19</v>
      </c>
      <c r="B109" s="30">
        <v>2</v>
      </c>
      <c r="C109" s="47"/>
      <c r="D109" s="30">
        <v>2</v>
      </c>
      <c r="E109" s="30">
        <v>1</v>
      </c>
      <c r="F109" s="30">
        <v>1</v>
      </c>
      <c r="G109" s="30"/>
      <c r="H109" s="30">
        <v>2</v>
      </c>
      <c r="I109" s="46">
        <f t="shared" si="7"/>
        <v>8</v>
      </c>
      <c r="J109" s="7" t="s">
        <v>18</v>
      </c>
      <c r="K109" s="9" t="s">
        <v>19</v>
      </c>
      <c r="L109" s="37">
        <v>10</v>
      </c>
      <c r="M109" s="19">
        <v>7</v>
      </c>
    </row>
    <row r="110" spans="1:13">
      <c r="A110" s="9" t="s">
        <v>48</v>
      </c>
      <c r="B110" s="30">
        <v>1</v>
      </c>
      <c r="C110" s="47"/>
      <c r="D110" s="30"/>
      <c r="E110" s="30"/>
      <c r="F110" s="30"/>
      <c r="G110" s="30"/>
      <c r="H110" s="30"/>
      <c r="I110" s="11">
        <f t="shared" si="7"/>
        <v>1</v>
      </c>
      <c r="J110" s="7"/>
      <c r="K110" s="9" t="s">
        <v>48</v>
      </c>
      <c r="L110" s="9">
        <v>1</v>
      </c>
      <c r="M110" s="19">
        <v>2</v>
      </c>
    </row>
    <row r="111" spans="1:13">
      <c r="A111" s="82" t="s">
        <v>52</v>
      </c>
      <c r="B111" s="30">
        <v>1</v>
      </c>
      <c r="C111" s="47"/>
      <c r="D111" s="30">
        <v>1</v>
      </c>
      <c r="E111" s="30"/>
      <c r="F111" s="30"/>
      <c r="G111" s="30"/>
      <c r="H111" s="30">
        <v>1</v>
      </c>
      <c r="I111" s="85">
        <f t="shared" si="7"/>
        <v>3</v>
      </c>
      <c r="J111" s="7"/>
      <c r="K111" s="82" t="s">
        <v>52</v>
      </c>
      <c r="L111" s="82">
        <v>2</v>
      </c>
      <c r="M111" s="86">
        <v>9</v>
      </c>
    </row>
    <row r="112" spans="1:13">
      <c r="A112" s="65" t="s">
        <v>59</v>
      </c>
      <c r="B112" s="30"/>
      <c r="C112" s="47"/>
      <c r="D112" s="30"/>
      <c r="E112" s="30"/>
      <c r="F112" s="30"/>
      <c r="G112" s="30"/>
      <c r="H112" s="30"/>
      <c r="I112" s="11">
        <f t="shared" si="7"/>
        <v>0</v>
      </c>
      <c r="J112" s="7"/>
      <c r="K112" s="65" t="s">
        <v>59</v>
      </c>
      <c r="L112" s="65">
        <v>0</v>
      </c>
      <c r="M112" s="68">
        <v>1</v>
      </c>
    </row>
    <row r="113" spans="1:13">
      <c r="A113" s="9" t="s">
        <v>6</v>
      </c>
      <c r="B113" s="30">
        <f>SUM(B102:B111)</f>
        <v>4</v>
      </c>
      <c r="C113" s="30">
        <f t="shared" ref="C113:I113" si="8">SUM(C102:C111)</f>
        <v>0</v>
      </c>
      <c r="D113" s="30">
        <f t="shared" si="8"/>
        <v>6</v>
      </c>
      <c r="E113" s="30">
        <f t="shared" si="8"/>
        <v>5</v>
      </c>
      <c r="F113" s="30">
        <f t="shared" si="8"/>
        <v>1</v>
      </c>
      <c r="G113" s="30">
        <f t="shared" si="8"/>
        <v>0</v>
      </c>
      <c r="H113" s="30">
        <f t="shared" si="8"/>
        <v>3</v>
      </c>
      <c r="I113" s="30">
        <f t="shared" si="8"/>
        <v>19</v>
      </c>
      <c r="K113" s="9" t="s">
        <v>6</v>
      </c>
      <c r="L113" s="9">
        <f>SUM(L102:L112)</f>
        <v>19</v>
      </c>
      <c r="M113" s="19">
        <f>SUM(M102:M112)</f>
        <v>126</v>
      </c>
    </row>
    <row r="115" spans="1:13">
      <c r="A115" s="25" t="s">
        <v>57</v>
      </c>
    </row>
    <row r="116" spans="1:13" s="2" customFormat="1">
      <c r="A116" s="9"/>
      <c r="B116" s="9" t="s">
        <v>20</v>
      </c>
      <c r="C116" s="9" t="s">
        <v>21</v>
      </c>
      <c r="D116" s="9" t="s">
        <v>22</v>
      </c>
    </row>
    <row r="117" spans="1:13">
      <c r="A117" s="72">
        <v>44866</v>
      </c>
      <c r="B117" s="11">
        <v>1</v>
      </c>
      <c r="C117" s="11">
        <v>0</v>
      </c>
      <c r="D117" s="11">
        <f t="shared" ref="D117:D118" si="9">SUM(B117:C117)</f>
        <v>1</v>
      </c>
    </row>
    <row r="118" spans="1:13" s="38" customFormat="1">
      <c r="A118" s="72">
        <v>44867</v>
      </c>
      <c r="B118" s="11">
        <v>0</v>
      </c>
      <c r="C118" s="11">
        <v>0</v>
      </c>
      <c r="D118" s="11">
        <f t="shared" si="9"/>
        <v>0</v>
      </c>
      <c r="E118"/>
      <c r="F118"/>
    </row>
    <row r="119" spans="1:13" s="38" customFormat="1">
      <c r="A119" s="2"/>
      <c r="B119"/>
      <c r="C119"/>
      <c r="D119"/>
      <c r="E119"/>
      <c r="F119"/>
    </row>
    <row r="120" spans="1:13" s="38" customFormat="1">
      <c r="A120" s="2"/>
      <c r="B120"/>
      <c r="C120"/>
      <c r="D120"/>
      <c r="E120"/>
      <c r="F120"/>
    </row>
    <row r="121" spans="1:13" s="38" customFormat="1">
      <c r="A121" s="2"/>
      <c r="B121"/>
      <c r="C121"/>
      <c r="D121"/>
      <c r="E121"/>
      <c r="F121"/>
    </row>
    <row r="122" spans="1:13" s="38" customFormat="1">
      <c r="A122" s="2"/>
      <c r="B122"/>
      <c r="C122"/>
      <c r="D122"/>
      <c r="E122"/>
      <c r="F122"/>
    </row>
    <row r="123" spans="1:13" s="38" customFormat="1">
      <c r="A123" s="2"/>
      <c r="B123"/>
      <c r="C123"/>
      <c r="D123"/>
      <c r="E123"/>
      <c r="F123"/>
    </row>
    <row r="124" spans="1:13" s="38" customFormat="1">
      <c r="A124" s="2"/>
      <c r="B124"/>
      <c r="C124"/>
      <c r="D124"/>
      <c r="E124"/>
      <c r="F124"/>
    </row>
    <row r="125" spans="1:13" s="38" customFormat="1">
      <c r="A125" s="2"/>
      <c r="B125"/>
      <c r="C125"/>
      <c r="D125"/>
      <c r="E125"/>
      <c r="F125"/>
    </row>
    <row r="126" spans="1:13" s="38" customFormat="1">
      <c r="A126" s="2"/>
      <c r="B126"/>
      <c r="C126"/>
      <c r="D126"/>
      <c r="E126"/>
      <c r="F126"/>
    </row>
    <row r="127" spans="1:13" s="38" customFormat="1">
      <c r="A127" s="2"/>
      <c r="B127"/>
      <c r="C127"/>
      <c r="D127"/>
      <c r="E127"/>
      <c r="F127"/>
    </row>
    <row r="128" spans="1:13" s="38" customFormat="1">
      <c r="A128" s="2"/>
      <c r="B128"/>
      <c r="C128"/>
      <c r="D128"/>
      <c r="E128"/>
      <c r="F128"/>
    </row>
    <row r="129" spans="1:6" s="38" customFormat="1">
      <c r="A129" s="2"/>
      <c r="B129"/>
      <c r="C129"/>
      <c r="D129"/>
      <c r="E129"/>
      <c r="F129"/>
    </row>
  </sheetData>
  <mergeCells count="8">
    <mergeCell ref="K100:K101"/>
    <mergeCell ref="I100:I101"/>
    <mergeCell ref="A100:A101"/>
    <mergeCell ref="A76:B76"/>
    <mergeCell ref="B100:D100"/>
    <mergeCell ref="E100:G100"/>
    <mergeCell ref="A81:B81"/>
    <mergeCell ref="A86:B86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2022-11-06T23:33:05Z</dcterms:modified>
</cp:coreProperties>
</file>