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A1E0445C-3F38-CD4F-82B2-81C45C676FD6}" xr6:coauthVersionLast="47" xr6:coauthVersionMax="47" xr10:uidLastSave="{00000000-0000-0000-0000-000000000000}"/>
  <bookViews>
    <workbookView xWindow="742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9" i="1" l="1"/>
  <c r="D118" i="1"/>
  <c r="D117" i="1"/>
  <c r="D116" i="1"/>
  <c r="G36" i="1"/>
  <c r="F36" i="1"/>
  <c r="E36" i="1"/>
  <c r="D36" i="1"/>
  <c r="C36" i="1"/>
  <c r="B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G11" i="1"/>
  <c r="G12" i="1" s="1"/>
  <c r="F11" i="1"/>
  <c r="F12" i="1" s="1"/>
  <c r="E11" i="1"/>
  <c r="E12" i="1" s="1"/>
  <c r="D11" i="1"/>
  <c r="D12" i="1" s="1"/>
  <c r="C11" i="1"/>
  <c r="C12" i="1" s="1"/>
  <c r="B11" i="1"/>
  <c r="B12" i="1" s="1"/>
  <c r="H10" i="1"/>
  <c r="H9" i="1"/>
  <c r="H8" i="1"/>
  <c r="H7" i="1"/>
  <c r="H6" i="1"/>
  <c r="H5" i="1"/>
  <c r="H4" i="1"/>
  <c r="H3" i="1"/>
  <c r="H11" i="1" l="1"/>
  <c r="H12" i="1" s="1"/>
  <c r="H36" i="1"/>
  <c r="L136" i="1"/>
  <c r="K136" i="1"/>
  <c r="H121" i="1"/>
  <c r="G121" i="1"/>
  <c r="L139" i="1"/>
  <c r="L138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E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15" i="1" l="1"/>
  <c r="D114" i="1" l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M133" i="1" l="1"/>
  <c r="I126" i="1" l="1"/>
  <c r="I127" i="1"/>
  <c r="I128" i="1"/>
  <c r="I129" i="1"/>
  <c r="I130" i="1"/>
  <c r="I131" i="1"/>
  <c r="I132" i="1"/>
  <c r="I125" i="1"/>
  <c r="B133" i="1"/>
  <c r="C133" i="1"/>
  <c r="D133" i="1"/>
  <c r="E133" i="1"/>
  <c r="F133" i="1"/>
  <c r="G133" i="1"/>
  <c r="H133" i="1"/>
  <c r="L133" i="1"/>
  <c r="I133" i="1" l="1"/>
</calcChain>
</file>

<file path=xl/sharedStrings.xml><?xml version="1.0" encoding="utf-8"?>
<sst xmlns="http://schemas.openxmlformats.org/spreadsheetml/2006/main" count="128" uniqueCount="69">
  <si>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</si>
  <si>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</si>
  <si>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</si>
  <si>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</si>
  <si>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</si>
  <si>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</si>
  <si>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</si>
  <si>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</si>
  <si>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</si>
  <si>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</si>
  <si>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</si>
  <si>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</si>
  <si>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</si>
  <si>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</si>
  <si>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</si>
  <si>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</si>
  <si>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</si>
  <si>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</si>
  <si>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</si>
  <si>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</si>
  <si>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</si>
  <si>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</si>
  <si>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</si>
  <si>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</si>
  <si>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</si>
  <si>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</si>
  <si>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8月合計</t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</si>
  <si>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</si>
  <si>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</si>
  <si>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</si>
  <si>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</si>
  <si>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</si>
  <si>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</si>
  <si>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</si>
  <si>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</si>
  <si>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</si>
  <si>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</si>
  <si>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</si>
  <si>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</si>
  <si>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</si>
  <si>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</si>
  <si>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</si>
  <si>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</si>
  <si>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</si>
  <si>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</si>
  <si>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</si>
  <si>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1名( 8/22診断日)</t>
    <rPh sb="1" eb="2">
      <t>メイ</t>
    </rPh>
    <rPh sb="8" eb="11">
      <t xml:space="preserve">シンダンビ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</si>
  <si>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</si>
  <si>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</si>
  <si>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</si>
  <si>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</si>
  <si>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</si>
  <si>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</si>
  <si>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※岩手県の先週(8/21〜8/27)の1週間平均の検査陽性率は64%、平均の感染者数は、1,330名と前週に比べわずかに減少に転じている。</t>
    <rPh sb="1" eb="4">
      <t xml:space="preserve">イワテケン </t>
    </rPh>
    <rPh sb="5" eb="7">
      <t xml:space="preserve">センシュウ </t>
    </rPh>
    <rPh sb="20" eb="24">
      <t xml:space="preserve">シュウカンヘイキン </t>
    </rPh>
    <rPh sb="25" eb="30">
      <t xml:space="preserve">ケンサヨウセイリツハ </t>
    </rPh>
    <rPh sb="35" eb="37">
      <t xml:space="preserve">ヘイキンノ </t>
    </rPh>
    <rPh sb="38" eb="42">
      <t xml:space="preserve">カンセンシャスウ </t>
    </rPh>
    <rPh sb="49" eb="50">
      <t xml:space="preserve">メイ </t>
    </rPh>
    <rPh sb="54" eb="55">
      <t xml:space="preserve">クラベ </t>
    </rPh>
    <rPh sb="60" eb="62">
      <t xml:space="preserve">ゲンショウ </t>
    </rPh>
    <rPh sb="63" eb="64">
      <t xml:space="preserve">テンジテイル </t>
    </rPh>
    <phoneticPr fontId="1"/>
  </si>
  <si>
    <t>今週の感染者動向に注目です。</t>
    <rPh sb="0" eb="2">
      <t xml:space="preserve">コンシュウモ </t>
    </rPh>
    <rPh sb="3" eb="8">
      <t xml:space="preserve">カンセンシャドウコウガ </t>
    </rPh>
    <rPh sb="9" eb="11">
      <t xml:space="preserve">チュウモク </t>
    </rPh>
    <phoneticPr fontId="1"/>
  </si>
  <si>
    <t>1名( 8/27診断日)</t>
    <rPh sb="1" eb="2">
      <t>メイ</t>
    </rPh>
    <rPh sb="8" eb="11">
      <t xml:space="preserve">シンダンビ </t>
    </rPh>
    <phoneticPr fontId="1"/>
  </si>
  <si>
    <t>3名(8/29診断2名、8/30診断1名)</t>
    <rPh sb="1" eb="2">
      <t>メイ</t>
    </rPh>
    <rPh sb="7" eb="9">
      <t xml:space="preserve">シンダン </t>
    </rPh>
    <rPh sb="10" eb="11">
      <t xml:space="preserve">メイ </t>
    </rPh>
    <rPh sb="16" eb="18">
      <t xml:space="preserve">シンダン </t>
    </rPh>
    <rPh sb="19" eb="20">
      <t xml:space="preserve">メイ </t>
    </rPh>
    <phoneticPr fontId="1"/>
  </si>
  <si>
    <t>濃厚接触者　合計数</t>
    <rPh sb="0" eb="5">
      <t>ノウコウセッショクシャ</t>
    </rPh>
    <rPh sb="6" eb="9">
      <t>ゴウケイスウ</t>
    </rPh>
    <phoneticPr fontId="12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</si>
  <si>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2"/>
  </si>
  <si>
    <t>件数</t>
    <rPh sb="0" eb="2">
      <t>ケンスウ</t>
    </rPh>
    <phoneticPr fontId="12"/>
  </si>
  <si>
    <t>濃厚接触者数</t>
    <rPh sb="0" eb="4">
      <t>ノウコウセッショク</t>
    </rPh>
    <rPh sb="4" eb="5">
      <t>ジタクタイキシャ</t>
    </rPh>
    <rPh sb="5" eb="6">
      <t>ゴウケイスウ</t>
    </rPh>
    <phoneticPr fontId="12"/>
  </si>
  <si>
    <t>感染疑い例</t>
    <rPh sb="4" eb="5">
      <t xml:space="preserve">レイ </t>
    </rPh>
    <phoneticPr fontId="12"/>
  </si>
  <si>
    <t>自宅
待機者合計</t>
    <rPh sb="0" eb="2">
      <t xml:space="preserve">ジタク </t>
    </rPh>
    <rPh sb="3" eb="6">
      <t>タイキシャ</t>
    </rPh>
    <rPh sb="6" eb="8">
      <t>ゴウケイ</t>
    </rPh>
    <phoneticPr fontId="12"/>
  </si>
  <si>
    <t>濃厚接触者からの　　　　発症者数</t>
    <rPh sb="0" eb="4">
      <t>ノウコウセッショク</t>
    </rPh>
    <rPh sb="4" eb="5">
      <t>シャ</t>
    </rPh>
    <rPh sb="12" eb="15">
      <t>ハッショウシャ</t>
    </rPh>
    <rPh sb="15" eb="16">
      <t>スウ</t>
    </rPh>
    <phoneticPr fontId="12"/>
  </si>
  <si>
    <t>感染疑い例　　からの　　　　発症者数</t>
    <rPh sb="0" eb="3">
      <t>カンセンウタガ</t>
    </rPh>
    <rPh sb="4" eb="5">
      <t>レイ</t>
    </rPh>
    <rPh sb="14" eb="17">
      <t>ハッショウシャ</t>
    </rPh>
    <rPh sb="17" eb="18">
      <t>スウ</t>
    </rPh>
    <phoneticPr fontId="12"/>
  </si>
  <si>
    <t>自宅待機者数(濃厚接触者及び感染疑い例)</t>
    <rPh sb="0" eb="6">
      <t xml:space="preserve">ジタクタイキシャスウ </t>
    </rPh>
    <rPh sb="7" eb="12">
      <t xml:space="preserve">ノウコウセッショクシャ </t>
    </rPh>
    <rPh sb="12" eb="13">
      <t xml:space="preserve">オヨビ </t>
    </rPh>
    <rPh sb="14" eb="17">
      <t xml:space="preserve">カンセンウタガイレイ </t>
    </rPh>
    <phoneticPr fontId="12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</si>
  <si>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</si>
  <si>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</si>
  <si>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2名(8/30診断1名、8/31診断1名)</t>
    <rPh sb="1" eb="2">
      <t>メイ</t>
    </rPh>
    <rPh sb="7" eb="9">
      <t xml:space="preserve">シンダン </t>
    </rPh>
    <rPh sb="10" eb="11">
      <t xml:space="preserve">メイ </t>
    </rPh>
    <rPh sb="16" eb="18">
      <t xml:space="preserve">シンダン </t>
    </rPh>
    <rPh sb="19" eb="20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</si>
</sst>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83" formatCode="0.0_);[Red]\(0.0\)"/>
    <numFmt numFmtId="184" formatCode="yyyy/m/d\(aaa\);;;"/>
  </numFmts>
  <fonts count="19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9" fillId="0" borderId="1" xfId="0" applyNumberFormat="1" applyFont="1" applyBorder="1">
      <alignment vertical="center"/>
    </xf>
    <xf numFmtId="178" fontId="9" fillId="0" borderId="9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1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6" fontId="0" fillId="0" borderId="2" xfId="2" applyFont="1" applyFill="1" applyBorder="1" applyAlignment="1">
      <alignment horizontal="center" vertical="center"/>
    </xf>
    <xf numFmtId="6" fontId="0" fillId="0" borderId="5" xfId="2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4" xfId="0" applyNumberForma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83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4" fontId="0" fillId="0" borderId="0" xfId="0" applyNumberFormat="1">
      <alignment vertical="center"/>
    </xf>
    <xf numFmtId="184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2" fillId="0" borderId="8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178" fontId="7" fillId="0" borderId="19" xfId="0" applyNumberFormat="1" applyFont="1" applyBorder="1">
      <alignment vertical="center"/>
    </xf>
    <xf numFmtId="176" fontId="0" fillId="2" borderId="0" xfId="0" applyNumberFormat="1" applyFill="1">
      <alignment vertical="center"/>
    </xf>
    <xf numFmtId="0" fontId="7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55" fontId="13" fillId="0" borderId="0" xfId="0" applyNumberFormat="1" applyFont="1">
      <alignment vertical="center"/>
    </xf>
    <xf numFmtId="178" fontId="11" fillId="0" borderId="9" xfId="0" applyNumberFormat="1" applyFont="1" applyBorder="1">
      <alignment vertical="center"/>
    </xf>
    <xf numFmtId="178" fontId="11" fillId="0" borderId="1" xfId="0" applyNumberFormat="1" applyFont="1" applyBorder="1">
      <alignment vertical="center"/>
    </xf>
    <xf numFmtId="55" fontId="13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6" fillId="3" borderId="1" xfId="0" applyFont="1" applyFill="1" applyBorder="1" applyAlignment="1">
      <alignment horizontal="center" vertical="center"/>
    </xf>
    <xf numFmtId="177" fontId="16" fillId="3" borderId="1" xfId="1" applyNumberFormat="1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71"/>
  <sheetViews>
    <sheetView tabSelected="1" topLeftCell="A111" zoomScale="130" zoomScaleNormal="130" workbookViewId="0">
      <selection activeCell="B172" sqref="B172"/>
    </sheetView>
  </sheetViews>
  <sheetFormatPr baseColWidth="10" defaultRowHeight="20"/>
  <cols>
    <col min="1" max="1" width="13" bestFit="1" customWidth="1"/>
    <col min="6" max="7" width="13" bestFit="1" customWidth="1"/>
    <col min="11" max="11" width="13.28515625" bestFit="1" customWidth="1"/>
  </cols>
  <sheetData>
    <row r="1" spans="1:9" s="20" customFormat="1" ht="24">
      <c r="A1" s="49" t="s">
        <v>39</v>
      </c>
      <c r="F1" s="20" t="s">
        <v>12</v>
      </c>
      <c r="G1" s="51">
        <v>44804</v>
      </c>
      <c r="H1" s="52">
        <v>0.97916666666666663</v>
      </c>
    </row>
    <row r="2" spans="1:9">
      <c r="A2" s="26" t="s">
        <v>14</v>
      </c>
      <c r="B2" s="2" t="s">
        <v>0</v>
      </c>
      <c r="C2" s="26" t="s">
        <v>1</v>
      </c>
      <c r="D2" s="2" t="s">
        <v>2</v>
      </c>
      <c r="E2" s="2" t="s">
        <v>3</v>
      </c>
      <c r="F2" s="26" t="s">
        <v>4</v>
      </c>
      <c r="G2" s="29" t="s">
        <v>5</v>
      </c>
      <c r="H2" s="26" t="s">
        <v>6</v>
      </c>
    </row>
    <row r="3" spans="1:9">
      <c r="A3" s="26" t="s">
        <v>7</v>
      </c>
      <c r="B3" s="26">
        <v>1</v>
      </c>
      <c r="C3" s="26">
        <v>0</v>
      </c>
      <c r="D3" s="26">
        <v>0</v>
      </c>
      <c r="E3" s="26">
        <v>2</v>
      </c>
      <c r="F3" s="26">
        <v>0</v>
      </c>
      <c r="G3" s="26">
        <v>0</v>
      </c>
      <c r="H3" s="26">
        <f t="shared" ref="H3:H10" si="0">SUM(B3:G3)</f>
        <v>3</v>
      </c>
    </row>
    <row r="4" spans="1:9">
      <c r="A4" s="26" t="s">
        <v>8</v>
      </c>
      <c r="B4" s="26">
        <v>2</v>
      </c>
      <c r="C4" s="26">
        <v>0</v>
      </c>
      <c r="D4" s="26">
        <v>4</v>
      </c>
      <c r="E4" s="26">
        <v>1</v>
      </c>
      <c r="F4" s="26">
        <v>0</v>
      </c>
      <c r="G4" s="26">
        <v>7</v>
      </c>
      <c r="H4" s="26">
        <f t="shared" si="0"/>
        <v>14</v>
      </c>
    </row>
    <row r="5" spans="1:9">
      <c r="A5" s="26" t="s">
        <v>9</v>
      </c>
      <c r="B5" s="26">
        <v>0</v>
      </c>
      <c r="C5" s="26">
        <v>2</v>
      </c>
      <c r="D5" s="26">
        <v>3</v>
      </c>
      <c r="E5" s="26">
        <v>8</v>
      </c>
      <c r="F5" s="26">
        <v>5</v>
      </c>
      <c r="G5" s="26">
        <v>2</v>
      </c>
      <c r="H5" s="26">
        <f t="shared" si="0"/>
        <v>20</v>
      </c>
    </row>
    <row r="6" spans="1:9">
      <c r="A6" s="26" t="s">
        <v>10</v>
      </c>
      <c r="B6" s="26">
        <v>3</v>
      </c>
      <c r="C6" s="26">
        <v>2</v>
      </c>
      <c r="D6" s="26">
        <v>0</v>
      </c>
      <c r="E6" s="26">
        <v>5</v>
      </c>
      <c r="F6" s="26">
        <v>2</v>
      </c>
      <c r="G6" s="26">
        <v>3</v>
      </c>
      <c r="H6" s="26">
        <f t="shared" si="0"/>
        <v>15</v>
      </c>
    </row>
    <row r="7" spans="1:9">
      <c r="A7" s="26" t="s">
        <v>11</v>
      </c>
      <c r="B7" s="26">
        <v>2</v>
      </c>
      <c r="C7" s="26">
        <v>4</v>
      </c>
      <c r="D7" s="26">
        <v>5</v>
      </c>
      <c r="E7" s="26">
        <v>8</v>
      </c>
      <c r="F7" s="26">
        <v>3</v>
      </c>
      <c r="G7" s="26">
        <v>4</v>
      </c>
      <c r="H7" s="26">
        <f t="shared" si="0"/>
        <v>26</v>
      </c>
    </row>
    <row r="8" spans="1:9">
      <c r="A8" s="26" t="s">
        <v>16</v>
      </c>
      <c r="B8" s="26">
        <v>0</v>
      </c>
      <c r="C8" s="26">
        <v>1</v>
      </c>
      <c r="D8" s="26">
        <v>2</v>
      </c>
      <c r="E8" s="26">
        <v>5</v>
      </c>
      <c r="F8" s="26">
        <v>1</v>
      </c>
      <c r="G8" s="26">
        <v>1</v>
      </c>
      <c r="H8" s="26">
        <f t="shared" si="0"/>
        <v>10</v>
      </c>
    </row>
    <row r="9" spans="1:9">
      <c r="A9" s="26" t="s">
        <v>17</v>
      </c>
      <c r="B9" s="13">
        <v>7</v>
      </c>
      <c r="C9" s="26">
        <v>4</v>
      </c>
      <c r="D9" s="13">
        <v>8</v>
      </c>
      <c r="E9" s="13">
        <v>10</v>
      </c>
      <c r="F9" s="26">
        <v>4</v>
      </c>
      <c r="G9" s="13">
        <v>10</v>
      </c>
      <c r="H9" s="76">
        <f t="shared" si="0"/>
        <v>43</v>
      </c>
      <c r="I9" s="12" t="s">
        <v>18</v>
      </c>
    </row>
    <row r="10" spans="1:9" ht="21" thickBot="1">
      <c r="A10" s="5" t="s">
        <v>21</v>
      </c>
      <c r="B10" s="5">
        <v>1</v>
      </c>
      <c r="C10" s="43">
        <v>5</v>
      </c>
      <c r="D10" s="5">
        <v>2</v>
      </c>
      <c r="E10" s="13">
        <v>10</v>
      </c>
      <c r="F10" s="43">
        <v>9</v>
      </c>
      <c r="G10" s="5">
        <v>8</v>
      </c>
      <c r="H10" s="26">
        <f t="shared" si="0"/>
        <v>35</v>
      </c>
      <c r="I10" s="12"/>
    </row>
    <row r="11" spans="1:9" ht="21" thickBot="1">
      <c r="A11" s="6" t="s">
        <v>6</v>
      </c>
      <c r="B11" s="7">
        <f>SUM(B3:B10)</f>
        <v>16</v>
      </c>
      <c r="C11" s="7">
        <f t="shared" ref="C11:H11" si="1">SUM(C3:C10)</f>
        <v>18</v>
      </c>
      <c r="D11" s="7">
        <f t="shared" si="1"/>
        <v>24</v>
      </c>
      <c r="E11" s="7">
        <f t="shared" si="1"/>
        <v>49</v>
      </c>
      <c r="F11" s="7">
        <f t="shared" si="1"/>
        <v>24</v>
      </c>
      <c r="G11" s="7">
        <f t="shared" si="1"/>
        <v>35</v>
      </c>
      <c r="H11" s="11">
        <f t="shared" si="1"/>
        <v>166</v>
      </c>
    </row>
    <row r="12" spans="1:9">
      <c r="A12" s="9" t="s">
        <v>15</v>
      </c>
      <c r="B12" s="8">
        <f>B11/247</f>
        <v>6.4777327935222673E-2</v>
      </c>
      <c r="C12" s="8">
        <f>C11/303</f>
        <v>5.9405940594059403E-2</v>
      </c>
      <c r="D12" s="8">
        <f>D11/324</f>
        <v>7.407407407407407E-2</v>
      </c>
      <c r="E12" s="8">
        <f>E11/545</f>
        <v>8.990825688073395E-2</v>
      </c>
      <c r="F12" s="8">
        <f>F11/300</f>
        <v>0.08</v>
      </c>
      <c r="G12" s="10">
        <f>G11/183</f>
        <v>0.19125683060109289</v>
      </c>
      <c r="H12" s="8">
        <f>H11/1902</f>
        <v>8.7276550998948474E-2</v>
      </c>
    </row>
    <row r="14" spans="1:9">
      <c r="A14" s="61" t="s">
        <v>45</v>
      </c>
    </row>
    <row r="15" spans="1:9">
      <c r="A15" s="26" t="s">
        <v>13</v>
      </c>
      <c r="B15" s="2" t="s">
        <v>0</v>
      </c>
      <c r="C15" s="26" t="s">
        <v>1</v>
      </c>
      <c r="D15" s="2" t="s">
        <v>2</v>
      </c>
      <c r="E15" s="2" t="s">
        <v>3</v>
      </c>
      <c r="F15" s="26" t="s">
        <v>4</v>
      </c>
      <c r="G15" s="29" t="s">
        <v>5</v>
      </c>
      <c r="H15" s="26" t="s">
        <v>6</v>
      </c>
    </row>
    <row r="16" spans="1:9">
      <c r="A16" s="3">
        <v>44777</v>
      </c>
      <c r="B16" s="26"/>
      <c r="C16" s="26"/>
      <c r="D16" s="26">
        <v>1</v>
      </c>
      <c r="E16" s="26"/>
      <c r="F16" s="26">
        <v>1</v>
      </c>
      <c r="G16" s="26"/>
      <c r="H16" s="26">
        <f t="shared" ref="H16:H35" si="2">SUM(B16:G16)</f>
        <v>2</v>
      </c>
    </row>
    <row r="17" spans="1:8">
      <c r="A17" s="3">
        <v>44778</v>
      </c>
      <c r="B17" s="26"/>
      <c r="C17" s="26"/>
      <c r="D17" s="26"/>
      <c r="E17" s="26">
        <v>4</v>
      </c>
      <c r="F17" s="26"/>
      <c r="G17" s="26"/>
      <c r="H17" s="26">
        <f t="shared" si="2"/>
        <v>4</v>
      </c>
    </row>
    <row r="18" spans="1:8">
      <c r="A18" s="3">
        <v>44779</v>
      </c>
      <c r="B18" s="26"/>
      <c r="C18" s="26"/>
      <c r="D18" s="26"/>
      <c r="E18" s="26">
        <v>1</v>
      </c>
      <c r="F18" s="26"/>
      <c r="G18" s="26">
        <v>1</v>
      </c>
      <c r="H18" s="26">
        <f t="shared" si="2"/>
        <v>2</v>
      </c>
    </row>
    <row r="19" spans="1:8">
      <c r="A19" s="3">
        <v>44781</v>
      </c>
      <c r="B19" s="26"/>
      <c r="C19" s="26">
        <v>1</v>
      </c>
      <c r="D19" s="26"/>
      <c r="E19" s="26"/>
      <c r="F19" s="26">
        <v>1</v>
      </c>
      <c r="G19" s="26">
        <v>1</v>
      </c>
      <c r="H19" s="26">
        <f t="shared" si="2"/>
        <v>3</v>
      </c>
    </row>
    <row r="20" spans="1:8">
      <c r="A20" s="3">
        <v>44782</v>
      </c>
      <c r="B20" s="26"/>
      <c r="C20" s="26"/>
      <c r="D20" s="26"/>
      <c r="E20" s="26">
        <v>1</v>
      </c>
      <c r="F20" s="26"/>
      <c r="G20" s="26">
        <v>1</v>
      </c>
      <c r="H20" s="26">
        <f t="shared" si="2"/>
        <v>2</v>
      </c>
    </row>
    <row r="21" spans="1:8">
      <c r="A21" s="3">
        <v>44783</v>
      </c>
      <c r="B21" s="26">
        <v>1</v>
      </c>
      <c r="C21" s="26"/>
      <c r="D21" s="26"/>
      <c r="E21" s="26"/>
      <c r="F21" s="26">
        <v>1</v>
      </c>
      <c r="G21" s="26"/>
      <c r="H21" s="26">
        <f t="shared" si="2"/>
        <v>2</v>
      </c>
    </row>
    <row r="22" spans="1:8">
      <c r="A22" s="3">
        <v>44785</v>
      </c>
      <c r="B22" s="26"/>
      <c r="C22" s="26"/>
      <c r="D22" s="26"/>
      <c r="E22" s="26"/>
      <c r="F22" s="26"/>
      <c r="G22" s="26">
        <v>1</v>
      </c>
      <c r="H22" s="26">
        <f t="shared" si="2"/>
        <v>1</v>
      </c>
    </row>
    <row r="23" spans="1:8">
      <c r="A23" s="3">
        <v>44789</v>
      </c>
      <c r="B23" s="26"/>
      <c r="C23" s="26"/>
      <c r="D23" s="26"/>
      <c r="E23" s="26"/>
      <c r="F23" s="26"/>
      <c r="G23" s="26">
        <v>1</v>
      </c>
      <c r="H23" s="26">
        <f t="shared" si="2"/>
        <v>1</v>
      </c>
    </row>
    <row r="24" spans="1:8">
      <c r="A24" s="3">
        <v>44790</v>
      </c>
      <c r="B24" s="26"/>
      <c r="C24" s="26"/>
      <c r="D24" s="26">
        <v>1</v>
      </c>
      <c r="E24" s="26">
        <v>1</v>
      </c>
      <c r="F24" s="26"/>
      <c r="G24" s="26"/>
      <c r="H24" s="26">
        <f t="shared" si="2"/>
        <v>2</v>
      </c>
    </row>
    <row r="25" spans="1:8">
      <c r="A25" s="3">
        <v>44791</v>
      </c>
      <c r="B25" s="26"/>
      <c r="C25" s="26">
        <v>1</v>
      </c>
      <c r="D25" s="26"/>
      <c r="E25" s="26">
        <v>1</v>
      </c>
      <c r="F25" s="26">
        <v>1</v>
      </c>
      <c r="G25" s="26"/>
      <c r="H25" s="26">
        <f t="shared" si="2"/>
        <v>3</v>
      </c>
    </row>
    <row r="26" spans="1:8">
      <c r="A26" s="3">
        <v>44792</v>
      </c>
      <c r="B26" s="26"/>
      <c r="C26" s="26">
        <v>1</v>
      </c>
      <c r="D26" s="26"/>
      <c r="E26" s="26"/>
      <c r="F26" s="26">
        <v>1</v>
      </c>
      <c r="G26" s="26"/>
      <c r="H26" s="26">
        <f t="shared" si="2"/>
        <v>2</v>
      </c>
    </row>
    <row r="27" spans="1:8">
      <c r="A27" s="3">
        <v>44794</v>
      </c>
      <c r="B27" s="26"/>
      <c r="C27" s="26"/>
      <c r="D27" s="26"/>
      <c r="E27" s="26"/>
      <c r="F27" s="26">
        <v>1</v>
      </c>
      <c r="G27" s="26"/>
      <c r="H27" s="26">
        <f t="shared" si="2"/>
        <v>1</v>
      </c>
    </row>
    <row r="28" spans="1:8">
      <c r="A28" s="3">
        <v>44795</v>
      </c>
      <c r="B28" s="26"/>
      <c r="C28" s="26"/>
      <c r="D28" s="26"/>
      <c r="E28" s="26"/>
      <c r="F28" s="26">
        <v>1</v>
      </c>
      <c r="G28" s="26"/>
      <c r="H28" s="26">
        <f t="shared" si="2"/>
        <v>1</v>
      </c>
    </row>
    <row r="29" spans="1:8">
      <c r="A29" s="3">
        <v>44797</v>
      </c>
      <c r="B29" s="26"/>
      <c r="C29" s="26"/>
      <c r="D29" s="26"/>
      <c r="E29" s="26">
        <v>1</v>
      </c>
      <c r="F29" s="26"/>
      <c r="G29" s="26"/>
      <c r="H29" s="26">
        <f t="shared" si="2"/>
        <v>1</v>
      </c>
    </row>
    <row r="30" spans="1:8">
      <c r="A30" s="3">
        <v>44798</v>
      </c>
      <c r="B30" s="26"/>
      <c r="C30" s="26">
        <v>1</v>
      </c>
      <c r="D30" s="26"/>
      <c r="E30" s="26"/>
      <c r="F30" s="26"/>
      <c r="G30" s="26"/>
      <c r="H30" s="26">
        <f t="shared" si="2"/>
        <v>1</v>
      </c>
    </row>
    <row r="31" spans="1:8">
      <c r="A31" s="3">
        <v>44799</v>
      </c>
      <c r="B31" s="26"/>
      <c r="C31" s="26"/>
      <c r="D31" s="26"/>
      <c r="E31" s="26"/>
      <c r="F31" s="26"/>
      <c r="G31" s="26">
        <v>1</v>
      </c>
      <c r="H31" s="26">
        <f t="shared" si="2"/>
        <v>1</v>
      </c>
    </row>
    <row r="32" spans="1:8">
      <c r="A32" s="3">
        <v>44800</v>
      </c>
      <c r="B32" s="26"/>
      <c r="C32" s="26"/>
      <c r="D32" s="26"/>
      <c r="E32" s="26"/>
      <c r="F32" s="26">
        <v>1</v>
      </c>
      <c r="G32" s="26"/>
      <c r="H32" s="26">
        <f t="shared" si="2"/>
        <v>1</v>
      </c>
    </row>
    <row r="33" spans="1:41">
      <c r="A33" s="3">
        <v>44802</v>
      </c>
      <c r="B33" s="26"/>
      <c r="C33" s="26">
        <v>1</v>
      </c>
      <c r="D33" s="26"/>
      <c r="E33" s="26"/>
      <c r="F33" s="26">
        <v>1</v>
      </c>
      <c r="G33" s="26"/>
      <c r="H33" s="26">
        <f t="shared" si="2"/>
        <v>2</v>
      </c>
    </row>
    <row r="34" spans="1:41">
      <c r="A34" s="3">
        <v>44803</v>
      </c>
      <c r="B34" s="26"/>
      <c r="C34" s="26"/>
      <c r="D34" s="26"/>
      <c r="E34" s="26">
        <v>1</v>
      </c>
      <c r="F34" s="26"/>
      <c r="G34" s="26">
        <v>1</v>
      </c>
      <c r="H34" s="26">
        <f t="shared" si="2"/>
        <v>2</v>
      </c>
    </row>
    <row r="35" spans="1:41">
      <c r="A35" s="3">
        <v>44804</v>
      </c>
      <c r="B35" s="26"/>
      <c r="C35" s="26"/>
      <c r="D35" s="26"/>
      <c r="E35" s="26"/>
      <c r="F35" s="26"/>
      <c r="G35" s="26">
        <v>1</v>
      </c>
      <c r="H35" s="26">
        <f t="shared" si="2"/>
        <v>1</v>
      </c>
    </row>
    <row r="36" spans="1:41">
      <c r="A36" s="26" t="s">
        <v>26</v>
      </c>
      <c r="B36" s="26">
        <f>SUM(B16:B35)</f>
        <v>1</v>
      </c>
      <c r="C36" s="26">
        <f t="shared" ref="C36:H36" si="3">SUM(C16:C35)</f>
        <v>5</v>
      </c>
      <c r="D36" s="26">
        <f t="shared" si="3"/>
        <v>2</v>
      </c>
      <c r="E36" s="26">
        <f t="shared" si="3"/>
        <v>10</v>
      </c>
      <c r="F36" s="26">
        <f t="shared" si="3"/>
        <v>9</v>
      </c>
      <c r="G36" s="26">
        <f t="shared" si="3"/>
        <v>8</v>
      </c>
      <c r="H36" s="26">
        <f t="shared" si="3"/>
        <v>35</v>
      </c>
      <c r="I36" s="4"/>
    </row>
    <row r="38" spans="1:41">
      <c r="A38" s="44">
        <v>44800</v>
      </c>
      <c r="B38" t="s">
        <v>46</v>
      </c>
    </row>
    <row r="39" spans="1:41">
      <c r="A39" s="44">
        <v>44802</v>
      </c>
      <c r="B39" t="s">
        <v>55</v>
      </c>
    </row>
    <row r="40" spans="1:41">
      <c r="A40" s="44">
        <v>44803</v>
      </c>
      <c r="B40" t="s">
        <v>56</v>
      </c>
    </row>
    <row r="41" spans="1:41">
      <c r="A41" s="75">
        <v>44804</v>
      </c>
      <c r="B41" t="s">
        <v>68</v>
      </c>
    </row>
    <row r="43" spans="1:41">
      <c r="A43" s="20" t="s">
        <v>47</v>
      </c>
    </row>
    <row r="44" spans="1:41">
      <c r="A44" s="62" t="s">
        <v>0</v>
      </c>
      <c r="B44" s="26" t="s">
        <v>48</v>
      </c>
      <c r="C44" s="63" t="s">
        <v>49</v>
      </c>
      <c r="D44" s="63" t="s">
        <v>50</v>
      </c>
      <c r="E44" s="63" t="s">
        <v>51</v>
      </c>
      <c r="F44" s="26" t="s">
        <v>52</v>
      </c>
      <c r="U44" s="4"/>
      <c r="AB44" s="4"/>
      <c r="AC44" s="4"/>
      <c r="AD44" s="4"/>
      <c r="AE44" s="64"/>
      <c r="AJ44" s="65"/>
      <c r="AK44" s="65"/>
      <c r="AO44" s="4"/>
    </row>
    <row r="45" spans="1:41">
      <c r="A45" s="4"/>
      <c r="B45" s="66">
        <v>1</v>
      </c>
      <c r="C45" s="19">
        <v>0</v>
      </c>
      <c r="D45" s="19">
        <v>1</v>
      </c>
      <c r="E45" s="19">
        <v>0</v>
      </c>
      <c r="F45" s="19">
        <v>5</v>
      </c>
      <c r="U45" s="4"/>
      <c r="AB45" s="4"/>
      <c r="AC45" s="4"/>
      <c r="AD45" s="4"/>
      <c r="AE45" s="64"/>
      <c r="AJ45" s="65"/>
      <c r="AK45" s="65"/>
      <c r="AO45" s="4"/>
    </row>
    <row r="46" spans="1:41">
      <c r="A46" s="4"/>
      <c r="B46" s="66">
        <v>2</v>
      </c>
      <c r="C46" s="19">
        <v>0</v>
      </c>
      <c r="D46" s="19">
        <v>2</v>
      </c>
      <c r="E46" s="19">
        <v>0</v>
      </c>
      <c r="F46" s="19">
        <v>5</v>
      </c>
      <c r="G46" s="4"/>
      <c r="H46" s="4"/>
      <c r="I46" s="4"/>
      <c r="J46" s="4"/>
      <c r="K46" s="4"/>
      <c r="L46" s="28"/>
      <c r="M46" s="28"/>
      <c r="N46" s="28"/>
      <c r="O46" s="28"/>
      <c r="U46" s="4"/>
      <c r="X46" s="4"/>
      <c r="Y46" s="67"/>
      <c r="Z46" s="67"/>
      <c r="AA46" s="67"/>
      <c r="AB46" s="68"/>
      <c r="AC46" s="68"/>
      <c r="AD46" s="68"/>
      <c r="AE46" s="69"/>
      <c r="AF46" s="64"/>
      <c r="AG46" s="64"/>
      <c r="AJ46" s="65"/>
      <c r="AK46" s="65"/>
      <c r="AL46" s="65"/>
      <c r="AO46" s="4"/>
    </row>
    <row r="47" spans="1:41">
      <c r="A47" s="4"/>
      <c r="B47" s="66">
        <v>3</v>
      </c>
      <c r="C47" s="19">
        <v>0</v>
      </c>
      <c r="D47" s="19">
        <v>2</v>
      </c>
      <c r="E47" s="19">
        <v>1</v>
      </c>
      <c r="F47" s="19">
        <v>4</v>
      </c>
      <c r="G47" s="4"/>
      <c r="H47" s="4"/>
      <c r="I47" s="4"/>
      <c r="J47" s="4"/>
      <c r="K47" s="4"/>
      <c r="L47" s="28"/>
      <c r="M47" s="28"/>
      <c r="N47" s="28"/>
      <c r="O47" s="28"/>
      <c r="U47" s="4"/>
      <c r="X47" s="4"/>
      <c r="Y47" s="67"/>
      <c r="Z47" s="67"/>
      <c r="AA47" s="67"/>
      <c r="AB47" s="68"/>
      <c r="AC47" s="68"/>
      <c r="AD47" s="68"/>
      <c r="AE47" s="69"/>
      <c r="AF47" s="64"/>
      <c r="AG47" s="64"/>
      <c r="AJ47" s="65"/>
      <c r="AK47" s="65"/>
      <c r="AL47" s="65"/>
      <c r="AO47" s="4"/>
    </row>
    <row r="48" spans="1:41">
      <c r="A48" s="4"/>
      <c r="B48" s="66">
        <v>4</v>
      </c>
      <c r="C48" s="19">
        <v>0</v>
      </c>
      <c r="D48" s="19">
        <v>2</v>
      </c>
      <c r="E48" s="19">
        <v>0</v>
      </c>
      <c r="F48" s="19">
        <v>2</v>
      </c>
      <c r="G48" s="4"/>
      <c r="H48" s="4"/>
      <c r="I48" s="4"/>
      <c r="J48" s="4"/>
      <c r="K48" s="4"/>
      <c r="L48" s="28"/>
      <c r="M48" s="28"/>
      <c r="N48" s="28"/>
      <c r="O48" s="28"/>
      <c r="U48" s="4"/>
      <c r="X48" s="4"/>
      <c r="Y48" s="67"/>
      <c r="Z48" s="67"/>
      <c r="AA48" s="67"/>
      <c r="AB48" s="68"/>
      <c r="AC48" s="68"/>
      <c r="AD48" s="68"/>
      <c r="AE48" s="69"/>
      <c r="AF48" s="64"/>
      <c r="AG48" s="64"/>
      <c r="AJ48" s="65"/>
      <c r="AK48" s="65"/>
      <c r="AL48" s="65"/>
      <c r="AO48" s="4"/>
    </row>
    <row r="49" spans="1:41">
      <c r="A49" s="4"/>
      <c r="B49" s="66" t="s">
        <v>6</v>
      </c>
      <c r="C49" s="70">
        <v>0</v>
      </c>
      <c r="D49" s="70">
        <v>7</v>
      </c>
      <c r="E49" s="70">
        <v>1</v>
      </c>
      <c r="F49" s="70">
        <v>16</v>
      </c>
      <c r="G49" s="4"/>
      <c r="H49" s="4"/>
      <c r="I49" s="4"/>
      <c r="J49" s="4"/>
      <c r="K49" s="4"/>
      <c r="L49" s="28"/>
      <c r="M49" s="28"/>
      <c r="N49" s="28"/>
      <c r="O49" s="28"/>
      <c r="U49" s="4"/>
      <c r="X49" s="4"/>
      <c r="Y49" s="67"/>
      <c r="Z49" s="67"/>
      <c r="AA49" s="67"/>
      <c r="AB49" s="68"/>
      <c r="AC49" s="68"/>
      <c r="AD49" s="68"/>
      <c r="AE49" s="69"/>
      <c r="AF49" s="64"/>
      <c r="AG49" s="64"/>
      <c r="AJ49" s="65"/>
      <c r="AK49" s="65"/>
      <c r="AL49" s="65"/>
      <c r="AO49" s="4"/>
    </row>
    <row r="50" spans="1:41">
      <c r="A50" s="27" t="s">
        <v>1</v>
      </c>
      <c r="B50" s="26" t="s">
        <v>48</v>
      </c>
      <c r="C50" s="63" t="s">
        <v>49</v>
      </c>
      <c r="D50" s="63" t="s">
        <v>50</v>
      </c>
      <c r="E50" s="63" t="s">
        <v>51</v>
      </c>
      <c r="F50" s="26" t="s">
        <v>52</v>
      </c>
      <c r="G50" s="4"/>
      <c r="H50" s="4"/>
      <c r="I50" s="4"/>
      <c r="J50" s="4"/>
      <c r="K50" s="4"/>
      <c r="L50" s="28"/>
      <c r="M50" s="28"/>
      <c r="N50" s="28"/>
      <c r="O50" s="28"/>
      <c r="U50" s="4"/>
      <c r="X50" s="4"/>
      <c r="Y50" s="67"/>
      <c r="Z50" s="67"/>
      <c r="AA50" s="67"/>
      <c r="AB50" s="68"/>
      <c r="AC50" s="68"/>
      <c r="AD50" s="68"/>
      <c r="AE50" s="69"/>
      <c r="AF50" s="64"/>
      <c r="AG50" s="64"/>
      <c r="AJ50" s="65"/>
      <c r="AK50" s="65"/>
      <c r="AL50" s="65"/>
      <c r="AO50" s="4"/>
    </row>
    <row r="51" spans="1:41">
      <c r="A51" s="4"/>
      <c r="B51" s="66">
        <v>1</v>
      </c>
      <c r="C51" s="19">
        <v>0</v>
      </c>
      <c r="D51" s="19">
        <v>0</v>
      </c>
      <c r="E51" s="19">
        <v>0</v>
      </c>
      <c r="F51" s="19">
        <v>3</v>
      </c>
      <c r="G51" s="4"/>
      <c r="H51" s="4"/>
      <c r="I51" s="4"/>
      <c r="J51" s="4"/>
      <c r="K51" s="4"/>
      <c r="L51" s="28"/>
      <c r="M51" s="28"/>
      <c r="N51" s="28"/>
      <c r="O51" s="28"/>
      <c r="U51" s="4"/>
      <c r="X51" s="4"/>
      <c r="Y51" s="67"/>
      <c r="Z51" s="67"/>
      <c r="AA51" s="67"/>
      <c r="AB51" s="68"/>
      <c r="AC51" s="68"/>
      <c r="AD51" s="68"/>
      <c r="AE51" s="69"/>
      <c r="AF51" s="64"/>
      <c r="AG51" s="64"/>
      <c r="AJ51" s="65"/>
      <c r="AK51" s="65"/>
      <c r="AL51" s="65"/>
      <c r="AO51" s="4"/>
    </row>
    <row r="52" spans="1:41">
      <c r="A52" s="4"/>
      <c r="B52" s="66">
        <v>2</v>
      </c>
      <c r="C52" s="19">
        <v>0</v>
      </c>
      <c r="D52" s="19">
        <v>1</v>
      </c>
      <c r="E52" s="19">
        <v>2</v>
      </c>
      <c r="F52" s="19">
        <v>7</v>
      </c>
      <c r="G52" s="4"/>
      <c r="H52" s="4"/>
      <c r="I52" s="4"/>
      <c r="J52" s="4"/>
      <c r="K52" s="4"/>
      <c r="L52" s="28"/>
      <c r="M52" s="28"/>
      <c r="N52" s="28"/>
      <c r="O52" s="28"/>
      <c r="U52" s="4"/>
      <c r="X52" s="4"/>
      <c r="Y52" s="67"/>
      <c r="Z52" s="67"/>
      <c r="AA52" s="67"/>
      <c r="AB52" s="68"/>
      <c r="AC52" s="68"/>
      <c r="AD52" s="68"/>
      <c r="AE52" s="69"/>
      <c r="AF52" s="64"/>
      <c r="AG52" s="64"/>
      <c r="AJ52" s="65"/>
      <c r="AK52" s="65"/>
      <c r="AL52" s="65"/>
      <c r="AO52" s="4"/>
    </row>
    <row r="53" spans="1:41">
      <c r="A53" s="4"/>
      <c r="B53" s="66">
        <v>3</v>
      </c>
      <c r="C53" s="19">
        <v>1</v>
      </c>
      <c r="D53" s="19">
        <v>2</v>
      </c>
      <c r="E53" s="19">
        <v>1</v>
      </c>
      <c r="F53" s="19">
        <v>4</v>
      </c>
      <c r="G53" s="4"/>
      <c r="H53" s="4"/>
      <c r="I53" s="4"/>
      <c r="J53" s="4"/>
      <c r="K53" s="4"/>
      <c r="L53" s="28"/>
      <c r="M53" s="28"/>
      <c r="N53" s="28"/>
      <c r="O53" s="28"/>
      <c r="U53" s="4"/>
      <c r="X53" s="4"/>
      <c r="Y53" s="67"/>
      <c r="Z53" s="67"/>
      <c r="AA53" s="67"/>
      <c r="AB53" s="68"/>
      <c r="AC53" s="68"/>
      <c r="AD53" s="68"/>
      <c r="AE53" s="69"/>
      <c r="AF53" s="64"/>
      <c r="AG53" s="64"/>
      <c r="AJ53" s="65"/>
      <c r="AK53" s="65"/>
      <c r="AL53" s="65"/>
      <c r="AM53" s="65"/>
      <c r="AN53" s="71"/>
      <c r="AO53" s="4"/>
    </row>
    <row r="54" spans="1:41">
      <c r="B54" s="66">
        <v>4</v>
      </c>
      <c r="C54" s="19">
        <v>0</v>
      </c>
      <c r="D54" s="19">
        <v>1</v>
      </c>
      <c r="E54" s="19">
        <v>2</v>
      </c>
      <c r="F54" s="19">
        <v>4</v>
      </c>
      <c r="G54" s="4"/>
      <c r="H54" s="4"/>
      <c r="I54" s="4"/>
      <c r="J54" s="4"/>
      <c r="K54" s="4"/>
      <c r="L54" s="28"/>
      <c r="M54" s="28"/>
      <c r="N54" s="28"/>
      <c r="O54" s="28"/>
      <c r="U54" s="4"/>
      <c r="X54" s="4"/>
      <c r="Y54" s="67"/>
      <c r="Z54" s="67"/>
      <c r="AA54" s="67"/>
      <c r="AB54" s="68"/>
      <c r="AC54" s="68"/>
      <c r="AD54" s="68"/>
      <c r="AE54" s="69"/>
      <c r="AF54" s="64"/>
      <c r="AG54" s="64"/>
      <c r="AJ54" s="65"/>
      <c r="AK54" s="65"/>
      <c r="AL54" s="65"/>
      <c r="AM54" s="65"/>
      <c r="AO54" s="4"/>
    </row>
    <row r="55" spans="1:41">
      <c r="B55" s="66" t="s">
        <v>6</v>
      </c>
      <c r="C55" s="70">
        <v>1</v>
      </c>
      <c r="D55" s="70">
        <v>4</v>
      </c>
      <c r="E55" s="70">
        <v>5</v>
      </c>
      <c r="F55" s="70">
        <v>18</v>
      </c>
      <c r="G55" s="4"/>
      <c r="H55" s="4"/>
      <c r="I55" s="4"/>
      <c r="J55" s="4"/>
      <c r="K55" s="4"/>
      <c r="L55" s="28"/>
      <c r="M55" s="28"/>
      <c r="N55" s="28"/>
      <c r="O55" s="28"/>
      <c r="U55" s="4"/>
      <c r="X55" s="4"/>
      <c r="Y55" s="67"/>
      <c r="Z55" s="67"/>
      <c r="AA55" s="67"/>
      <c r="AB55" s="68"/>
      <c r="AC55" s="68"/>
      <c r="AD55" s="68"/>
      <c r="AE55" s="69"/>
      <c r="AF55" s="64"/>
      <c r="AG55" s="64"/>
      <c r="AJ55" s="65"/>
      <c r="AK55" s="65"/>
      <c r="AL55" s="65"/>
      <c r="AM55" s="65"/>
      <c r="AO55" s="4"/>
    </row>
    <row r="56" spans="1:41">
      <c r="A56" s="62" t="s">
        <v>2</v>
      </c>
      <c r="B56" s="26" t="s">
        <v>48</v>
      </c>
      <c r="C56" s="63" t="s">
        <v>49</v>
      </c>
      <c r="D56" s="63" t="s">
        <v>50</v>
      </c>
      <c r="E56" s="63" t="s">
        <v>51</v>
      </c>
      <c r="F56" s="26" t="s">
        <v>52</v>
      </c>
      <c r="G56" s="4"/>
      <c r="H56" s="4"/>
      <c r="I56" s="4"/>
      <c r="J56" s="4"/>
      <c r="K56" s="4"/>
      <c r="L56" s="28"/>
      <c r="M56" s="28"/>
      <c r="N56" s="28"/>
      <c r="O56" s="28"/>
      <c r="U56" s="4"/>
      <c r="X56" s="4"/>
      <c r="Y56" s="67"/>
      <c r="Z56" s="67"/>
      <c r="AA56" s="67"/>
      <c r="AB56" s="68"/>
      <c r="AC56" s="68"/>
      <c r="AD56" s="68"/>
      <c r="AE56" s="69"/>
      <c r="AF56" s="64"/>
      <c r="AG56" s="64"/>
      <c r="AJ56" s="65"/>
      <c r="AK56" s="65"/>
      <c r="AL56" s="65"/>
      <c r="AO56" s="4"/>
    </row>
    <row r="57" spans="1:41">
      <c r="A57" s="4"/>
      <c r="B57" s="66">
        <v>1</v>
      </c>
      <c r="C57" s="19">
        <v>1</v>
      </c>
      <c r="D57" s="19">
        <v>1</v>
      </c>
      <c r="E57" s="19">
        <v>0</v>
      </c>
      <c r="F57" s="19">
        <v>8</v>
      </c>
      <c r="G57" s="4"/>
      <c r="H57" s="4"/>
      <c r="I57" s="4"/>
      <c r="J57" s="4"/>
      <c r="K57" s="4"/>
      <c r="L57" s="28"/>
      <c r="M57" s="28"/>
      <c r="N57" s="28"/>
      <c r="O57" s="28"/>
      <c r="U57" s="4"/>
      <c r="X57" s="4"/>
      <c r="Y57" s="67"/>
      <c r="Z57" s="67"/>
      <c r="AA57" s="67"/>
      <c r="AB57" s="68"/>
      <c r="AC57" s="68"/>
      <c r="AD57" s="68"/>
      <c r="AE57" s="69"/>
      <c r="AF57" s="64"/>
      <c r="AG57" s="64"/>
      <c r="AJ57" s="65"/>
      <c r="AK57" s="65"/>
      <c r="AL57" s="65"/>
      <c r="AM57" s="65"/>
      <c r="AO57" s="4"/>
    </row>
    <row r="58" spans="1:41">
      <c r="A58" s="4"/>
      <c r="B58" s="66">
        <v>2</v>
      </c>
      <c r="C58" s="19">
        <v>0</v>
      </c>
      <c r="D58" s="19">
        <v>2</v>
      </c>
      <c r="E58" s="19">
        <v>0</v>
      </c>
      <c r="F58" s="19">
        <v>4</v>
      </c>
      <c r="G58" s="4"/>
      <c r="H58" s="4"/>
      <c r="I58" s="4"/>
      <c r="J58" s="4"/>
      <c r="K58" s="4"/>
      <c r="L58" s="28"/>
      <c r="M58" s="28"/>
      <c r="N58" s="28"/>
      <c r="O58" s="28"/>
      <c r="U58" s="4"/>
      <c r="X58" s="4"/>
      <c r="Y58" s="67"/>
      <c r="Z58" s="67"/>
      <c r="AA58" s="67"/>
      <c r="AB58" s="68"/>
      <c r="AC58" s="68"/>
      <c r="AD58" s="68"/>
      <c r="AE58" s="69"/>
      <c r="AF58" s="64"/>
      <c r="AG58" s="64"/>
      <c r="AJ58" s="65"/>
      <c r="AK58" s="65"/>
      <c r="AL58" s="65"/>
      <c r="AM58" s="65"/>
      <c r="AO58" s="4"/>
    </row>
    <row r="59" spans="1:41">
      <c r="B59" s="66">
        <v>3</v>
      </c>
      <c r="C59" s="19">
        <v>0</v>
      </c>
      <c r="D59" s="19">
        <v>2</v>
      </c>
      <c r="E59" s="19">
        <v>1</v>
      </c>
      <c r="F59" s="19">
        <v>5</v>
      </c>
      <c r="G59" s="4"/>
      <c r="H59" s="4"/>
      <c r="I59" s="4"/>
      <c r="J59" s="4"/>
      <c r="K59" s="4"/>
      <c r="L59" s="28"/>
      <c r="M59" s="28"/>
      <c r="N59" s="28"/>
      <c r="O59" s="28"/>
      <c r="U59" s="4"/>
      <c r="X59" s="4"/>
      <c r="Y59" s="67"/>
      <c r="Z59" s="67"/>
      <c r="AA59" s="67"/>
      <c r="AB59" s="68"/>
      <c r="AC59" s="68"/>
      <c r="AD59" s="68"/>
      <c r="AE59" s="69"/>
      <c r="AF59" s="64"/>
      <c r="AG59" s="64"/>
      <c r="AJ59" s="65"/>
      <c r="AK59" s="65"/>
      <c r="AL59" s="65"/>
      <c r="AM59" s="65"/>
      <c r="AO59" s="4"/>
    </row>
    <row r="60" spans="1:41">
      <c r="A60" s="4"/>
      <c r="B60" s="66">
        <v>4</v>
      </c>
      <c r="C60" s="19">
        <v>1</v>
      </c>
      <c r="D60" s="19">
        <v>3</v>
      </c>
      <c r="E60" s="19">
        <v>1</v>
      </c>
      <c r="F60" s="19">
        <v>7</v>
      </c>
      <c r="G60" s="4"/>
      <c r="H60" s="4"/>
      <c r="I60" s="4"/>
      <c r="J60" s="4"/>
      <c r="K60" s="4"/>
      <c r="L60" s="28"/>
      <c r="M60" s="28"/>
      <c r="N60" s="28"/>
      <c r="O60" s="28"/>
      <c r="U60" s="4"/>
      <c r="X60" s="4"/>
      <c r="Y60" s="67"/>
      <c r="Z60" s="67"/>
      <c r="AA60" s="67"/>
      <c r="AB60" s="68"/>
      <c r="AC60" s="68"/>
      <c r="AD60" s="68"/>
      <c r="AE60" s="69"/>
      <c r="AF60" s="64"/>
      <c r="AG60" s="64"/>
      <c r="AJ60" s="65"/>
      <c r="AK60" s="65"/>
      <c r="AL60" s="65"/>
      <c r="AM60" s="65"/>
      <c r="AO60" s="4"/>
    </row>
    <row r="61" spans="1:41">
      <c r="B61" s="66" t="s">
        <v>6</v>
      </c>
      <c r="C61" s="70">
        <v>2</v>
      </c>
      <c r="D61" s="70">
        <v>8</v>
      </c>
      <c r="E61" s="70">
        <v>2</v>
      </c>
      <c r="F61" s="70">
        <v>24</v>
      </c>
      <c r="G61" s="4"/>
      <c r="H61" s="4"/>
      <c r="I61" s="4"/>
      <c r="J61" s="4"/>
      <c r="K61" s="4"/>
      <c r="L61" s="28"/>
      <c r="M61" s="28"/>
      <c r="N61" s="28"/>
      <c r="O61" s="28"/>
      <c r="U61" s="4"/>
      <c r="X61" s="4"/>
      <c r="Y61" s="67"/>
      <c r="Z61" s="67"/>
      <c r="AA61" s="67"/>
      <c r="AB61" s="68"/>
      <c r="AC61" s="68"/>
      <c r="AD61" s="68"/>
      <c r="AE61" s="69"/>
      <c r="AF61" s="64"/>
      <c r="AG61" s="64"/>
      <c r="AJ61" s="65"/>
      <c r="AK61" s="65"/>
      <c r="AL61" s="65"/>
      <c r="AM61" s="65"/>
      <c r="AO61" s="4"/>
    </row>
    <row r="62" spans="1:41">
      <c r="A62" s="62" t="s">
        <v>3</v>
      </c>
      <c r="B62" s="26" t="s">
        <v>48</v>
      </c>
      <c r="C62" s="63" t="s">
        <v>49</v>
      </c>
      <c r="D62" s="63" t="s">
        <v>50</v>
      </c>
      <c r="E62" s="63" t="s">
        <v>51</v>
      </c>
      <c r="F62" s="26" t="s">
        <v>52</v>
      </c>
      <c r="G62" s="4"/>
      <c r="H62" s="4"/>
      <c r="I62" s="4"/>
      <c r="J62" s="4"/>
      <c r="K62" s="4"/>
      <c r="L62" s="28"/>
      <c r="M62" s="28"/>
      <c r="N62" s="28"/>
      <c r="O62" s="28"/>
      <c r="U62" s="4"/>
      <c r="X62" s="4"/>
      <c r="Y62" s="67"/>
      <c r="Z62" s="67"/>
      <c r="AA62" s="67"/>
      <c r="AB62" s="68"/>
      <c r="AC62" s="68"/>
      <c r="AD62" s="68"/>
      <c r="AE62" s="69"/>
      <c r="AF62" s="64"/>
      <c r="AG62" s="64"/>
      <c r="AJ62" s="65"/>
      <c r="AK62" s="65"/>
      <c r="AL62" s="65"/>
      <c r="AO62" s="4"/>
    </row>
    <row r="63" spans="1:41">
      <c r="A63" s="4"/>
      <c r="B63" s="66">
        <v>1</v>
      </c>
      <c r="C63" s="19">
        <v>0</v>
      </c>
      <c r="D63" s="19">
        <v>0</v>
      </c>
      <c r="E63" s="19">
        <v>1</v>
      </c>
      <c r="F63" s="19">
        <v>8</v>
      </c>
      <c r="G63" s="4"/>
      <c r="H63" s="4"/>
      <c r="I63" s="4"/>
      <c r="J63" s="4"/>
      <c r="K63" s="4"/>
      <c r="L63" s="28"/>
      <c r="M63" s="28"/>
      <c r="N63" s="28"/>
      <c r="O63" s="28"/>
      <c r="U63" s="4"/>
      <c r="X63" s="4"/>
      <c r="Y63" s="67"/>
      <c r="Z63" s="67"/>
      <c r="AA63" s="67"/>
      <c r="AB63" s="68"/>
      <c r="AC63" s="68"/>
      <c r="AD63" s="68"/>
      <c r="AE63" s="69"/>
      <c r="AF63" s="64"/>
      <c r="AG63" s="64"/>
      <c r="AJ63" s="65"/>
      <c r="AK63" s="65"/>
      <c r="AL63" s="65"/>
      <c r="AO63" s="4"/>
    </row>
    <row r="64" spans="1:41">
      <c r="B64" s="66">
        <v>2</v>
      </c>
      <c r="C64" s="19">
        <v>2</v>
      </c>
      <c r="D64" s="19">
        <v>5</v>
      </c>
      <c r="E64" s="19">
        <v>2</v>
      </c>
      <c r="F64" s="19">
        <v>16</v>
      </c>
      <c r="G64" s="4"/>
      <c r="H64" s="4"/>
      <c r="I64" s="4"/>
      <c r="J64" s="4"/>
      <c r="K64" s="4"/>
      <c r="L64" s="28"/>
      <c r="M64" s="28"/>
      <c r="N64" s="28"/>
      <c r="O64" s="28"/>
      <c r="U64" s="4"/>
      <c r="X64" s="4"/>
      <c r="Y64" s="67"/>
      <c r="Z64" s="67"/>
      <c r="AA64" s="67"/>
      <c r="AB64" s="68"/>
      <c r="AC64" s="68"/>
      <c r="AD64" s="68"/>
      <c r="AE64" s="69"/>
      <c r="AF64" s="64"/>
      <c r="AG64" s="64"/>
      <c r="AJ64" s="65"/>
      <c r="AK64" s="65"/>
      <c r="AL64" s="65"/>
      <c r="AO64" s="4"/>
    </row>
    <row r="65" spans="1:41">
      <c r="A65" s="4"/>
      <c r="B65" s="66">
        <v>3</v>
      </c>
      <c r="C65" s="19">
        <v>2</v>
      </c>
      <c r="D65" s="19">
        <v>4</v>
      </c>
      <c r="E65" s="19">
        <v>5</v>
      </c>
      <c r="F65" s="19">
        <v>16</v>
      </c>
      <c r="G65" s="4"/>
      <c r="H65" s="4"/>
      <c r="I65" s="4"/>
      <c r="J65" s="4"/>
      <c r="K65" s="4"/>
      <c r="L65" s="28"/>
      <c r="M65" s="28"/>
      <c r="N65" s="28"/>
      <c r="O65" s="28"/>
      <c r="U65" s="4"/>
      <c r="X65" s="4"/>
      <c r="Y65" s="67"/>
      <c r="Z65" s="67"/>
      <c r="AA65" s="67"/>
      <c r="AB65" s="68"/>
      <c r="AC65" s="68"/>
      <c r="AD65" s="68"/>
      <c r="AE65" s="69"/>
      <c r="AF65" s="64"/>
      <c r="AG65" s="64"/>
      <c r="AJ65" s="65"/>
      <c r="AK65" s="65"/>
      <c r="AL65" s="65"/>
      <c r="AO65" s="4"/>
    </row>
    <row r="66" spans="1:41">
      <c r="A66" s="4"/>
      <c r="B66" s="66">
        <v>4</v>
      </c>
      <c r="C66" s="19">
        <v>1</v>
      </c>
      <c r="D66" s="19">
        <v>1</v>
      </c>
      <c r="E66" s="19">
        <v>2</v>
      </c>
      <c r="F66" s="19">
        <v>9</v>
      </c>
      <c r="G66" s="4"/>
      <c r="H66" s="4"/>
      <c r="I66" s="4"/>
      <c r="J66" s="4"/>
      <c r="K66" s="4"/>
      <c r="L66" s="28"/>
      <c r="M66" s="28"/>
      <c r="N66" s="28"/>
      <c r="O66" s="28"/>
      <c r="U66" s="4"/>
      <c r="X66" s="4"/>
      <c r="Y66" s="67"/>
      <c r="Z66" s="67"/>
      <c r="AA66" s="67"/>
      <c r="AB66" s="68"/>
      <c r="AC66" s="68"/>
      <c r="AD66" s="68"/>
      <c r="AE66" s="69"/>
      <c r="AF66" s="64"/>
      <c r="AG66" s="64"/>
      <c r="AJ66" s="65"/>
      <c r="AK66" s="65"/>
      <c r="AL66" s="65"/>
      <c r="AO66" s="4"/>
    </row>
    <row r="67" spans="1:41">
      <c r="B67" s="66" t="s">
        <v>6</v>
      </c>
      <c r="C67" s="70">
        <v>5</v>
      </c>
      <c r="D67" s="70">
        <v>10</v>
      </c>
      <c r="E67" s="70">
        <v>10</v>
      </c>
      <c r="F67" s="70">
        <v>49</v>
      </c>
      <c r="G67" s="4"/>
      <c r="H67" s="4"/>
      <c r="I67" s="4"/>
      <c r="J67" s="4"/>
      <c r="K67" s="4"/>
      <c r="L67" s="28"/>
      <c r="M67" s="28"/>
      <c r="N67" s="28"/>
      <c r="O67" s="28"/>
      <c r="U67" s="4"/>
      <c r="X67" s="4"/>
      <c r="Y67" s="67"/>
      <c r="Z67" s="67"/>
      <c r="AA67" s="67"/>
      <c r="AB67" s="68"/>
      <c r="AC67" s="68"/>
      <c r="AD67" s="68"/>
      <c r="AE67" s="69"/>
      <c r="AF67" s="64"/>
      <c r="AG67" s="64"/>
      <c r="AJ67" s="65"/>
      <c r="AK67" s="65"/>
      <c r="AL67" s="65"/>
      <c r="AO67" s="4"/>
    </row>
    <row r="68" spans="1:41">
      <c r="A68" s="27" t="s">
        <v>4</v>
      </c>
      <c r="B68" s="26" t="s">
        <v>48</v>
      </c>
      <c r="C68" s="63" t="s">
        <v>49</v>
      </c>
      <c r="D68" s="63" t="s">
        <v>50</v>
      </c>
      <c r="E68" s="63" t="s">
        <v>51</v>
      </c>
      <c r="F68" s="26" t="s">
        <v>52</v>
      </c>
      <c r="G68" s="4"/>
      <c r="H68" s="4"/>
      <c r="I68" s="4"/>
      <c r="J68" s="4"/>
      <c r="K68" s="4"/>
      <c r="L68" s="28"/>
      <c r="M68" s="28"/>
      <c r="N68" s="28"/>
      <c r="O68" s="28"/>
      <c r="U68" s="4"/>
      <c r="X68" s="4"/>
      <c r="Y68" s="67"/>
      <c r="Z68" s="67"/>
      <c r="AA68" s="67"/>
      <c r="AB68" s="68"/>
      <c r="AC68" s="68"/>
      <c r="AD68" s="68"/>
      <c r="AE68" s="69"/>
      <c r="AF68" s="64"/>
      <c r="AG68" s="64"/>
      <c r="AJ68" s="65"/>
      <c r="AK68" s="65"/>
      <c r="AL68" s="65"/>
      <c r="AO68" s="4"/>
    </row>
    <row r="69" spans="1:41">
      <c r="A69" s="4"/>
      <c r="B69" s="66">
        <v>1</v>
      </c>
      <c r="C69" s="19">
        <v>0</v>
      </c>
      <c r="D69" s="19">
        <v>1</v>
      </c>
      <c r="E69" s="19">
        <v>0</v>
      </c>
      <c r="F69" s="19">
        <v>4</v>
      </c>
      <c r="G69" s="4"/>
      <c r="H69" s="4"/>
      <c r="I69" s="4"/>
      <c r="J69" s="4"/>
      <c r="K69" s="4"/>
      <c r="L69" s="28"/>
      <c r="M69" s="28"/>
      <c r="N69" s="28"/>
      <c r="O69" s="28"/>
      <c r="U69" s="4"/>
      <c r="X69" s="4"/>
      <c r="Y69" s="67"/>
      <c r="Z69" s="67"/>
      <c r="AA69" s="67"/>
      <c r="AB69" s="68"/>
      <c r="AC69" s="68"/>
      <c r="AD69" s="68"/>
      <c r="AE69" s="69"/>
      <c r="AF69" s="64"/>
      <c r="AG69" s="64"/>
      <c r="AJ69" s="65"/>
      <c r="AK69" s="65"/>
      <c r="AL69" s="65"/>
      <c r="AO69" s="4"/>
    </row>
    <row r="70" spans="1:41">
      <c r="A70" s="4"/>
      <c r="B70" s="66">
        <v>2</v>
      </c>
      <c r="C70" s="19">
        <v>0</v>
      </c>
      <c r="D70" s="19">
        <v>2</v>
      </c>
      <c r="E70" s="19">
        <v>2</v>
      </c>
      <c r="F70" s="19">
        <v>6</v>
      </c>
      <c r="G70" s="4"/>
      <c r="H70" s="4"/>
      <c r="I70" s="4"/>
      <c r="J70" s="4"/>
      <c r="K70" s="4"/>
      <c r="L70" s="28"/>
      <c r="M70" s="28"/>
      <c r="N70" s="28"/>
      <c r="O70" s="28"/>
      <c r="U70" s="4"/>
      <c r="X70" s="4"/>
      <c r="Y70" s="67"/>
      <c r="Z70" s="67"/>
      <c r="AA70" s="67"/>
      <c r="AB70" s="68"/>
      <c r="AC70" s="68"/>
      <c r="AD70" s="68"/>
      <c r="AE70" s="69"/>
      <c r="AF70" s="64"/>
      <c r="AG70" s="64"/>
      <c r="AJ70" s="65"/>
      <c r="AK70" s="65"/>
      <c r="AL70" s="65"/>
      <c r="AO70" s="4"/>
    </row>
    <row r="71" spans="1:41">
      <c r="A71" s="4"/>
      <c r="B71" s="66">
        <v>3</v>
      </c>
      <c r="C71" s="19">
        <v>1</v>
      </c>
      <c r="D71" s="19">
        <v>1</v>
      </c>
      <c r="E71" s="19">
        <v>4</v>
      </c>
      <c r="F71" s="19">
        <v>11</v>
      </c>
      <c r="G71" s="4"/>
      <c r="H71" s="4"/>
      <c r="I71" s="4"/>
      <c r="J71" s="4"/>
      <c r="K71" s="4"/>
      <c r="L71" s="28"/>
      <c r="M71" s="28"/>
      <c r="N71" s="28"/>
      <c r="O71" s="28"/>
      <c r="U71" s="4"/>
      <c r="X71" s="4"/>
      <c r="Y71" s="67"/>
      <c r="Z71" s="67"/>
      <c r="AA71" s="67"/>
      <c r="AB71" s="68"/>
      <c r="AC71" s="68"/>
      <c r="AD71" s="68"/>
      <c r="AE71" s="69"/>
      <c r="AF71" s="64"/>
      <c r="AG71" s="64"/>
      <c r="AJ71" s="65"/>
      <c r="AK71" s="65"/>
      <c r="AL71" s="65"/>
      <c r="AO71" s="4"/>
    </row>
    <row r="72" spans="1:41">
      <c r="B72" s="66">
        <v>4</v>
      </c>
      <c r="C72" s="19">
        <v>0</v>
      </c>
      <c r="D72" s="19">
        <v>0</v>
      </c>
      <c r="E72" s="19">
        <v>3</v>
      </c>
      <c r="F72" s="19">
        <v>3</v>
      </c>
      <c r="G72" s="4"/>
      <c r="H72" s="4"/>
      <c r="I72" s="4"/>
      <c r="J72" s="4"/>
      <c r="K72" s="4"/>
      <c r="L72" s="28"/>
      <c r="M72" s="28"/>
      <c r="N72" s="28"/>
      <c r="O72" s="28"/>
      <c r="U72" s="4"/>
      <c r="X72" s="4"/>
      <c r="Y72" s="67"/>
      <c r="Z72" s="67"/>
      <c r="AA72" s="67"/>
      <c r="AB72" s="68"/>
      <c r="AC72" s="68"/>
      <c r="AD72" s="68"/>
      <c r="AE72" s="69"/>
      <c r="AF72" s="64"/>
      <c r="AG72" s="64"/>
      <c r="AJ72" s="65"/>
      <c r="AK72" s="65"/>
      <c r="AL72" s="65"/>
      <c r="AO72" s="4"/>
    </row>
    <row r="73" spans="1:41">
      <c r="B73" s="66" t="s">
        <v>6</v>
      </c>
      <c r="C73" s="70">
        <v>1</v>
      </c>
      <c r="D73" s="70">
        <v>4</v>
      </c>
      <c r="E73" s="70">
        <v>9</v>
      </c>
      <c r="F73" s="70">
        <v>24</v>
      </c>
      <c r="G73" s="4"/>
      <c r="H73" s="4"/>
      <c r="I73" s="4"/>
      <c r="J73" s="4"/>
      <c r="K73" s="4"/>
      <c r="L73" s="28"/>
      <c r="M73" s="28"/>
      <c r="N73" s="28"/>
      <c r="O73" s="28"/>
      <c r="U73" s="4"/>
      <c r="X73" s="4"/>
      <c r="Y73" s="67"/>
      <c r="Z73" s="67"/>
      <c r="AA73" s="67"/>
      <c r="AB73" s="68"/>
      <c r="AC73" s="68"/>
      <c r="AD73" s="68"/>
      <c r="AE73" s="69"/>
      <c r="AF73" s="64"/>
      <c r="AG73" s="64"/>
      <c r="AJ73" s="65"/>
      <c r="AK73" s="65"/>
      <c r="AL73" s="65"/>
      <c r="AO73" s="4"/>
    </row>
    <row r="74" spans="1:41">
      <c r="A74" s="72" t="s">
        <v>5</v>
      </c>
      <c r="B74" s="26" t="s">
        <v>48</v>
      </c>
      <c r="C74" s="63" t="s">
        <v>49</v>
      </c>
      <c r="D74" s="63" t="s">
        <v>50</v>
      </c>
      <c r="E74" s="63" t="s">
        <v>51</v>
      </c>
      <c r="F74" s="26" t="s">
        <v>52</v>
      </c>
      <c r="G74" s="4"/>
      <c r="H74" s="4"/>
      <c r="I74" s="4"/>
      <c r="J74" s="4"/>
      <c r="K74" s="4"/>
      <c r="L74" s="28"/>
      <c r="M74" s="28"/>
      <c r="N74" s="28"/>
      <c r="O74" s="28"/>
      <c r="U74" s="4"/>
      <c r="X74" s="4"/>
      <c r="Y74" s="67"/>
      <c r="Z74" s="67"/>
      <c r="AA74" s="67"/>
      <c r="AB74" s="68"/>
      <c r="AC74" s="68"/>
      <c r="AD74" s="68"/>
      <c r="AE74" s="69"/>
      <c r="AF74" s="64"/>
      <c r="AG74" s="64"/>
      <c r="AJ74" s="65"/>
      <c r="AK74" s="65"/>
      <c r="AL74" s="65"/>
      <c r="AO74" s="4"/>
    </row>
    <row r="75" spans="1:41">
      <c r="A75" s="4"/>
      <c r="B75" s="66">
        <v>1</v>
      </c>
      <c r="C75" s="19">
        <v>0</v>
      </c>
      <c r="D75" s="19">
        <v>9</v>
      </c>
      <c r="E75" s="19">
        <v>3</v>
      </c>
      <c r="F75" s="19">
        <v>23</v>
      </c>
      <c r="G75" s="4"/>
      <c r="H75" s="4"/>
      <c r="I75" s="4"/>
      <c r="J75" s="4"/>
      <c r="K75" s="4"/>
      <c r="L75" s="28"/>
      <c r="M75" s="28"/>
      <c r="N75" s="28"/>
      <c r="O75" s="28"/>
      <c r="U75" s="4"/>
      <c r="X75" s="4"/>
      <c r="Y75" s="67"/>
      <c r="Z75" s="67"/>
      <c r="AA75" s="67"/>
      <c r="AB75" s="68"/>
      <c r="AC75" s="68"/>
      <c r="AD75" s="68"/>
      <c r="AE75" s="69"/>
      <c r="AF75" s="64"/>
      <c r="AG75" s="64"/>
      <c r="AJ75" s="65"/>
      <c r="AK75" s="65"/>
      <c r="AL75" s="65"/>
      <c r="AO75" s="4"/>
    </row>
    <row r="76" spans="1:41">
      <c r="B76" s="66">
        <v>2</v>
      </c>
      <c r="C76" s="19">
        <v>1</v>
      </c>
      <c r="D76" s="19">
        <v>1</v>
      </c>
      <c r="E76" s="19">
        <v>3</v>
      </c>
      <c r="F76" s="19">
        <v>10</v>
      </c>
      <c r="G76" s="4"/>
      <c r="H76" s="4"/>
      <c r="I76" s="4"/>
      <c r="J76" s="4"/>
      <c r="K76" s="4"/>
      <c r="L76" s="28"/>
      <c r="M76" s="28"/>
      <c r="N76" s="28"/>
      <c r="O76" s="28"/>
      <c r="U76" s="4"/>
      <c r="X76" s="4"/>
      <c r="Y76" s="67"/>
      <c r="Z76" s="67"/>
      <c r="AA76" s="67"/>
      <c r="AB76" s="68"/>
      <c r="AC76" s="68"/>
      <c r="AD76" s="68"/>
      <c r="AE76" s="69"/>
      <c r="AF76" s="64"/>
      <c r="AG76" s="64"/>
      <c r="AJ76" s="65"/>
      <c r="AK76" s="65"/>
      <c r="AL76" s="65"/>
      <c r="AO76" s="4"/>
    </row>
    <row r="77" spans="1:41">
      <c r="A77" s="4"/>
      <c r="B77" s="66" t="s">
        <v>6</v>
      </c>
      <c r="C77" s="70">
        <v>1</v>
      </c>
      <c r="D77" s="70">
        <v>10</v>
      </c>
      <c r="E77" s="70">
        <v>6</v>
      </c>
      <c r="F77" s="70">
        <v>33</v>
      </c>
      <c r="G77" s="4"/>
      <c r="H77" s="4"/>
      <c r="I77" s="4"/>
      <c r="J77" s="4"/>
      <c r="K77" s="4"/>
      <c r="L77" s="28"/>
      <c r="M77" s="28"/>
      <c r="N77" s="28"/>
      <c r="O77" s="28"/>
      <c r="U77" s="4"/>
      <c r="X77" s="4"/>
      <c r="Y77" s="67"/>
      <c r="Z77" s="67"/>
      <c r="AA77" s="67"/>
      <c r="AB77" s="68"/>
      <c r="AC77" s="68"/>
      <c r="AD77" s="68"/>
      <c r="AE77" s="69"/>
      <c r="AF77" s="64"/>
      <c r="AG77" s="64"/>
      <c r="AJ77" s="65"/>
      <c r="AK77" s="65"/>
      <c r="AL77" s="65"/>
      <c r="AO77" s="4"/>
    </row>
    <row r="78" spans="1:41">
      <c r="A78" s="4"/>
      <c r="B78" s="69"/>
      <c r="C78" s="73"/>
      <c r="D78" s="73"/>
      <c r="E78" s="73"/>
      <c r="F78" s="73"/>
      <c r="G78" s="4"/>
      <c r="H78" s="4"/>
      <c r="I78" s="4"/>
      <c r="J78" s="4"/>
      <c r="K78" s="4"/>
      <c r="L78" s="28"/>
      <c r="M78" s="28"/>
      <c r="N78" s="28"/>
      <c r="O78" s="28"/>
      <c r="U78" s="4"/>
      <c r="X78" s="4"/>
      <c r="Y78" s="67"/>
      <c r="Z78" s="67"/>
      <c r="AA78" s="67"/>
      <c r="AB78" s="68"/>
      <c r="AC78" s="68"/>
      <c r="AD78" s="68"/>
      <c r="AE78" s="69"/>
      <c r="AF78" s="64"/>
      <c r="AG78" s="64"/>
      <c r="AJ78" s="65"/>
      <c r="AK78" s="65"/>
      <c r="AL78" s="65"/>
      <c r="AO78" s="4"/>
    </row>
    <row r="79" spans="1:41">
      <c r="A79" t="s">
        <v>40</v>
      </c>
    </row>
    <row r="80" spans="1:41">
      <c r="A80" t="s">
        <v>20</v>
      </c>
    </row>
    <row r="81" spans="1:4">
      <c r="A81" t="s">
        <v>19</v>
      </c>
    </row>
    <row r="82" spans="1:4">
      <c r="A82" t="s">
        <v>27</v>
      </c>
    </row>
    <row r="83" spans="1:4">
      <c r="A83" s="18" t="s">
        <v>53</v>
      </c>
    </row>
    <row r="84" spans="1:4" s="50" customFormat="1">
      <c r="A84" s="20" t="s">
        <v>54</v>
      </c>
    </row>
    <row r="85" spans="1:4">
      <c r="A85" s="18" t="s">
        <v>41</v>
      </c>
    </row>
    <row r="87" spans="1:4">
      <c r="A87" s="20" t="s">
        <v>25</v>
      </c>
    </row>
    <row r="88" spans="1:4" s="4" customFormat="1">
      <c r="A88" s="26"/>
      <c r="B88" s="26" t="s">
        <v>22</v>
      </c>
      <c r="C88" s="26" t="s">
        <v>23</v>
      </c>
      <c r="D88" s="26" t="s">
        <v>24</v>
      </c>
    </row>
    <row r="89" spans="1:4">
      <c r="A89" s="3">
        <v>44774</v>
      </c>
      <c r="B89" s="19">
        <v>16</v>
      </c>
      <c r="C89" s="19">
        <v>1</v>
      </c>
      <c r="D89" s="19">
        <f>SUM(B89:C89)</f>
        <v>17</v>
      </c>
    </row>
    <row r="90" spans="1:4">
      <c r="A90" s="3">
        <v>44775</v>
      </c>
      <c r="B90" s="19">
        <v>15</v>
      </c>
      <c r="C90" s="19">
        <v>1</v>
      </c>
      <c r="D90" s="19">
        <f t="shared" ref="D90:D119" si="4">SUM(B90:C90)</f>
        <v>16</v>
      </c>
    </row>
    <row r="91" spans="1:4">
      <c r="A91" s="3">
        <v>44776</v>
      </c>
      <c r="B91" s="19">
        <v>16</v>
      </c>
      <c r="C91" s="19">
        <v>1</v>
      </c>
      <c r="D91" s="19">
        <f t="shared" si="4"/>
        <v>17</v>
      </c>
    </row>
    <row r="92" spans="1:4">
      <c r="A92" s="3">
        <v>44777</v>
      </c>
      <c r="B92" s="19">
        <v>19</v>
      </c>
      <c r="C92" s="19">
        <v>0</v>
      </c>
      <c r="D92" s="19">
        <f t="shared" si="4"/>
        <v>19</v>
      </c>
    </row>
    <row r="93" spans="1:4">
      <c r="A93" s="3">
        <v>44778</v>
      </c>
      <c r="B93" s="19">
        <v>16</v>
      </c>
      <c r="C93" s="19">
        <v>0</v>
      </c>
      <c r="D93" s="19">
        <f t="shared" si="4"/>
        <v>16</v>
      </c>
    </row>
    <row r="94" spans="1:4">
      <c r="A94" s="3">
        <v>44779</v>
      </c>
      <c r="B94" s="19">
        <v>20</v>
      </c>
      <c r="C94" s="19">
        <v>0</v>
      </c>
      <c r="D94" s="19">
        <f t="shared" si="4"/>
        <v>20</v>
      </c>
    </row>
    <row r="95" spans="1:4">
      <c r="A95" s="3">
        <v>44780</v>
      </c>
      <c r="B95" s="19">
        <v>16</v>
      </c>
      <c r="C95" s="19">
        <v>0</v>
      </c>
      <c r="D95" s="19">
        <f t="shared" si="4"/>
        <v>16</v>
      </c>
    </row>
    <row r="96" spans="1:4">
      <c r="A96" s="3">
        <v>44781</v>
      </c>
      <c r="B96" s="19">
        <v>14</v>
      </c>
      <c r="C96" s="19">
        <v>0</v>
      </c>
      <c r="D96" s="19">
        <f t="shared" si="4"/>
        <v>14</v>
      </c>
    </row>
    <row r="97" spans="1:4">
      <c r="A97" s="3">
        <v>44782</v>
      </c>
      <c r="B97" s="19">
        <v>16</v>
      </c>
      <c r="C97" s="19">
        <v>0</v>
      </c>
      <c r="D97" s="19">
        <f t="shared" si="4"/>
        <v>16</v>
      </c>
    </row>
    <row r="98" spans="1:4">
      <c r="A98" s="3">
        <v>44783</v>
      </c>
      <c r="B98" s="19">
        <v>16</v>
      </c>
      <c r="C98" s="19">
        <v>0</v>
      </c>
      <c r="D98" s="19">
        <f t="shared" si="4"/>
        <v>16</v>
      </c>
    </row>
    <row r="99" spans="1:4">
      <c r="A99" s="3">
        <v>44784</v>
      </c>
      <c r="B99" s="31">
        <v>16</v>
      </c>
      <c r="C99" s="32">
        <v>0</v>
      </c>
      <c r="D99" s="19">
        <f t="shared" si="4"/>
        <v>16</v>
      </c>
    </row>
    <row r="100" spans="1:4">
      <c r="A100" s="3">
        <v>44785</v>
      </c>
      <c r="B100" s="31">
        <v>16</v>
      </c>
      <c r="C100" s="32">
        <v>0</v>
      </c>
      <c r="D100" s="19">
        <f t="shared" si="4"/>
        <v>16</v>
      </c>
    </row>
    <row r="101" spans="1:4">
      <c r="A101" s="3">
        <v>44786</v>
      </c>
      <c r="B101" s="31">
        <v>15</v>
      </c>
      <c r="C101" s="32">
        <v>0</v>
      </c>
      <c r="D101" s="19">
        <f t="shared" si="4"/>
        <v>15</v>
      </c>
    </row>
    <row r="102" spans="1:4">
      <c r="A102" s="3">
        <v>44787</v>
      </c>
      <c r="B102" s="31">
        <v>14</v>
      </c>
      <c r="C102" s="32">
        <v>0</v>
      </c>
      <c r="D102" s="19">
        <f t="shared" si="4"/>
        <v>14</v>
      </c>
    </row>
    <row r="103" spans="1:4">
      <c r="A103" s="3">
        <v>44788</v>
      </c>
      <c r="B103" s="31">
        <v>11</v>
      </c>
      <c r="C103" s="32">
        <v>0</v>
      </c>
      <c r="D103" s="19">
        <f t="shared" si="4"/>
        <v>11</v>
      </c>
    </row>
    <row r="104" spans="1:4">
      <c r="A104" s="3">
        <v>44789</v>
      </c>
      <c r="B104" s="31">
        <v>12</v>
      </c>
      <c r="C104" s="32">
        <v>0</v>
      </c>
      <c r="D104" s="19">
        <f t="shared" si="4"/>
        <v>12</v>
      </c>
    </row>
    <row r="105" spans="1:4">
      <c r="A105" s="3">
        <v>44790</v>
      </c>
      <c r="B105" s="31">
        <v>10</v>
      </c>
      <c r="C105" s="32">
        <v>0</v>
      </c>
      <c r="D105" s="19">
        <f t="shared" si="4"/>
        <v>10</v>
      </c>
    </row>
    <row r="106" spans="1:4">
      <c r="A106" s="3">
        <v>44791</v>
      </c>
      <c r="B106" s="31">
        <v>11</v>
      </c>
      <c r="C106" s="31">
        <v>0</v>
      </c>
      <c r="D106" s="19">
        <f t="shared" si="4"/>
        <v>11</v>
      </c>
    </row>
    <row r="107" spans="1:4">
      <c r="A107" s="3">
        <v>44792</v>
      </c>
      <c r="B107" s="19">
        <v>12</v>
      </c>
      <c r="C107" s="31">
        <v>0</v>
      </c>
      <c r="D107" s="19">
        <f t="shared" si="4"/>
        <v>12</v>
      </c>
    </row>
    <row r="108" spans="1:4">
      <c r="A108" s="3">
        <v>44793</v>
      </c>
      <c r="B108" s="19">
        <v>9</v>
      </c>
      <c r="C108" s="31">
        <v>0</v>
      </c>
      <c r="D108" s="19">
        <f t="shared" si="4"/>
        <v>9</v>
      </c>
    </row>
    <row r="109" spans="1:4">
      <c r="A109" s="3">
        <v>44794</v>
      </c>
      <c r="B109" s="19">
        <v>11</v>
      </c>
      <c r="C109" s="19">
        <v>0</v>
      </c>
      <c r="D109" s="19">
        <f t="shared" si="4"/>
        <v>11</v>
      </c>
    </row>
    <row r="110" spans="1:4">
      <c r="A110" s="3">
        <v>44795</v>
      </c>
      <c r="B110" s="19">
        <v>10</v>
      </c>
      <c r="C110" s="19">
        <v>0</v>
      </c>
      <c r="D110" s="19">
        <f t="shared" si="4"/>
        <v>10</v>
      </c>
    </row>
    <row r="111" spans="1:4">
      <c r="A111" s="3">
        <v>44796</v>
      </c>
      <c r="B111" s="19">
        <v>13</v>
      </c>
      <c r="C111" s="19">
        <v>0</v>
      </c>
      <c r="D111" s="19">
        <f t="shared" si="4"/>
        <v>13</v>
      </c>
    </row>
    <row r="112" spans="1:4">
      <c r="A112" s="3">
        <v>44797</v>
      </c>
      <c r="B112" s="19">
        <v>13</v>
      </c>
      <c r="C112" s="19">
        <v>0</v>
      </c>
      <c r="D112" s="19">
        <f t="shared" si="4"/>
        <v>13</v>
      </c>
    </row>
    <row r="113" spans="1:13">
      <c r="A113" s="3">
        <v>44798</v>
      </c>
      <c r="B113" s="19">
        <v>13</v>
      </c>
      <c r="C113" s="19">
        <v>0</v>
      </c>
      <c r="D113" s="19">
        <f t="shared" si="4"/>
        <v>13</v>
      </c>
    </row>
    <row r="114" spans="1:13">
      <c r="A114" s="3">
        <v>44799</v>
      </c>
      <c r="B114" s="19">
        <v>12</v>
      </c>
      <c r="C114" s="19">
        <v>0</v>
      </c>
      <c r="D114" s="19">
        <f t="shared" si="4"/>
        <v>12</v>
      </c>
    </row>
    <row r="115" spans="1:13">
      <c r="A115" s="3">
        <v>44800</v>
      </c>
      <c r="B115" s="19">
        <v>11</v>
      </c>
      <c r="C115" s="19">
        <v>0</v>
      </c>
      <c r="D115" s="19">
        <f t="shared" si="4"/>
        <v>11</v>
      </c>
    </row>
    <row r="116" spans="1:13">
      <c r="A116" s="3">
        <v>44801</v>
      </c>
      <c r="B116" s="19">
        <v>8</v>
      </c>
      <c r="C116" s="19">
        <v>0</v>
      </c>
      <c r="D116" s="19">
        <f t="shared" si="4"/>
        <v>8</v>
      </c>
    </row>
    <row r="117" spans="1:13">
      <c r="A117" s="3">
        <v>44802</v>
      </c>
      <c r="B117" s="19">
        <v>8</v>
      </c>
      <c r="C117" s="19">
        <v>0</v>
      </c>
      <c r="D117" s="19">
        <f t="shared" si="4"/>
        <v>8</v>
      </c>
    </row>
    <row r="118" spans="1:13">
      <c r="A118" s="3">
        <v>44803</v>
      </c>
      <c r="B118" s="19">
        <v>8</v>
      </c>
      <c r="C118" s="19">
        <v>0</v>
      </c>
      <c r="D118" s="19">
        <f t="shared" si="4"/>
        <v>8</v>
      </c>
    </row>
    <row r="119" spans="1:13">
      <c r="A119" s="3">
        <v>44804</v>
      </c>
      <c r="B119" s="19">
        <v>10</v>
      </c>
      <c r="C119" s="19">
        <v>0</v>
      </c>
      <c r="D119" s="19">
        <f t="shared" si="4"/>
        <v>10</v>
      </c>
    </row>
    <row r="121" spans="1:13" s="20" customFormat="1" ht="24">
      <c r="A121" s="49" t="s">
        <v>28</v>
      </c>
      <c r="F121" s="20" t="s">
        <v>12</v>
      </c>
      <c r="G121" s="51">
        <f>G1</f>
        <v>44804</v>
      </c>
      <c r="H121" s="52">
        <f>H1</f>
        <v>0.97916666666666663</v>
      </c>
    </row>
    <row r="122" spans="1:13" ht="21" thickBot="1">
      <c r="A122" s="20"/>
      <c r="G122" s="28"/>
      <c r="H122" s="21"/>
    </row>
    <row r="123" spans="1:13">
      <c r="A123" s="53" t="s">
        <v>14</v>
      </c>
      <c r="B123" s="33" t="s">
        <v>29</v>
      </c>
      <c r="C123" s="34"/>
      <c r="D123" s="35"/>
      <c r="E123" s="33" t="s">
        <v>33</v>
      </c>
      <c r="F123" s="34"/>
      <c r="G123" s="35"/>
      <c r="H123" s="27" t="s">
        <v>35</v>
      </c>
      <c r="I123" s="57" t="s">
        <v>42</v>
      </c>
      <c r="L123" s="5" t="s">
        <v>35</v>
      </c>
      <c r="M123" s="46" t="s">
        <v>43</v>
      </c>
    </row>
    <row r="124" spans="1:13" s="16" customFormat="1" ht="21">
      <c r="A124" s="54"/>
      <c r="B124" s="23" t="s">
        <v>30</v>
      </c>
      <c r="C124" s="23" t="s">
        <v>31</v>
      </c>
      <c r="D124" s="23" t="s">
        <v>32</v>
      </c>
      <c r="E124" s="24" t="s">
        <v>34</v>
      </c>
      <c r="F124" s="24" t="s">
        <v>38</v>
      </c>
      <c r="G124" s="23" t="s">
        <v>32</v>
      </c>
      <c r="H124" s="55" t="s">
        <v>37</v>
      </c>
      <c r="I124" s="58"/>
      <c r="L124" s="48" t="s">
        <v>36</v>
      </c>
      <c r="M124" s="47" t="s">
        <v>44</v>
      </c>
    </row>
    <row r="125" spans="1:13">
      <c r="A125" s="1" t="s">
        <v>7</v>
      </c>
      <c r="B125" s="1"/>
      <c r="C125" s="1"/>
      <c r="D125" s="1"/>
      <c r="E125" s="1"/>
      <c r="F125" s="1"/>
      <c r="G125" s="1"/>
      <c r="H125" s="27"/>
      <c r="I125" s="59">
        <f>SUM(B125:H125)</f>
        <v>0</v>
      </c>
      <c r="L125" s="9">
        <v>1</v>
      </c>
      <c r="M125" s="45">
        <v>0</v>
      </c>
    </row>
    <row r="126" spans="1:13">
      <c r="A126" s="1" t="s">
        <v>8</v>
      </c>
      <c r="B126" s="1"/>
      <c r="C126" s="1"/>
      <c r="D126" s="1"/>
      <c r="E126" s="1"/>
      <c r="F126" s="1"/>
      <c r="G126" s="1"/>
      <c r="H126" s="27"/>
      <c r="I126" s="59">
        <f t="shared" ref="I126:I133" si="5">SUM(B126:H126)</f>
        <v>0</v>
      </c>
      <c r="L126" s="26">
        <v>0</v>
      </c>
      <c r="M126" s="45">
        <v>7</v>
      </c>
    </row>
    <row r="127" spans="1:13">
      <c r="A127" s="1" t="s">
        <v>9</v>
      </c>
      <c r="B127" s="1"/>
      <c r="C127" s="1"/>
      <c r="D127" s="1">
        <v>1</v>
      </c>
      <c r="E127" s="1">
        <v>2</v>
      </c>
      <c r="F127" s="1"/>
      <c r="G127" s="1"/>
      <c r="H127" s="27"/>
      <c r="I127" s="59">
        <f t="shared" si="5"/>
        <v>3</v>
      </c>
      <c r="L127" s="26">
        <v>0</v>
      </c>
      <c r="M127" s="45">
        <v>11</v>
      </c>
    </row>
    <row r="128" spans="1:13">
      <c r="A128" s="1" t="s">
        <v>10</v>
      </c>
      <c r="B128" s="1"/>
      <c r="C128" s="1"/>
      <c r="D128" s="1">
        <v>1</v>
      </c>
      <c r="E128" s="1">
        <v>2</v>
      </c>
      <c r="F128" s="1"/>
      <c r="G128" s="1"/>
      <c r="H128" s="27"/>
      <c r="I128" s="59">
        <f t="shared" si="5"/>
        <v>3</v>
      </c>
      <c r="L128" s="26">
        <v>0</v>
      </c>
      <c r="M128" s="45">
        <v>83</v>
      </c>
    </row>
    <row r="129" spans="1:13">
      <c r="A129" s="1" t="s">
        <v>11</v>
      </c>
      <c r="B129" s="1"/>
      <c r="C129" s="1"/>
      <c r="D129" s="1"/>
      <c r="E129" s="1"/>
      <c r="F129" s="1"/>
      <c r="G129" s="1"/>
      <c r="H129" s="27"/>
      <c r="I129" s="59">
        <f t="shared" si="5"/>
        <v>0</v>
      </c>
      <c r="L129" s="26">
        <v>0</v>
      </c>
      <c r="M129" s="45">
        <v>3</v>
      </c>
    </row>
    <row r="130" spans="1:13">
      <c r="A130" s="1" t="s">
        <v>16</v>
      </c>
      <c r="B130" s="1"/>
      <c r="C130" s="1"/>
      <c r="D130" s="1">
        <v>1</v>
      </c>
      <c r="E130" s="1"/>
      <c r="F130" s="1"/>
      <c r="G130" s="1"/>
      <c r="H130" s="27"/>
      <c r="I130" s="59">
        <f t="shared" si="5"/>
        <v>1</v>
      </c>
      <c r="L130" s="26">
        <v>1</v>
      </c>
      <c r="M130" s="45">
        <v>0</v>
      </c>
    </row>
    <row r="131" spans="1:13" s="16" customFormat="1">
      <c r="A131" s="14" t="s">
        <v>17</v>
      </c>
      <c r="B131" s="25"/>
      <c r="C131" s="30">
        <v>1</v>
      </c>
      <c r="D131" s="25"/>
      <c r="E131" s="25"/>
      <c r="F131" s="14"/>
      <c r="G131" s="14"/>
      <c r="H131" s="27"/>
      <c r="I131" s="59">
        <f t="shared" si="5"/>
        <v>1</v>
      </c>
      <c r="L131" s="26">
        <v>4</v>
      </c>
      <c r="M131" s="45">
        <v>3</v>
      </c>
    </row>
    <row r="132" spans="1:13" s="16" customFormat="1" ht="21" thickBot="1">
      <c r="A132" s="5" t="s">
        <v>21</v>
      </c>
      <c r="B132" s="22">
        <v>2</v>
      </c>
      <c r="C132" s="17"/>
      <c r="D132" s="22">
        <v>2</v>
      </c>
      <c r="E132" s="22">
        <v>1</v>
      </c>
      <c r="F132" s="15">
        <v>1</v>
      </c>
      <c r="G132" s="15"/>
      <c r="H132" s="27">
        <v>2</v>
      </c>
      <c r="I132" s="74">
        <f t="shared" si="5"/>
        <v>8</v>
      </c>
      <c r="J132" s="12" t="s">
        <v>18</v>
      </c>
      <c r="L132" s="26">
        <v>9</v>
      </c>
      <c r="M132" s="45">
        <v>6</v>
      </c>
    </row>
    <row r="133" spans="1:13" ht="21" thickBot="1">
      <c r="A133" s="6" t="s">
        <v>6</v>
      </c>
      <c r="B133" s="7">
        <f>SUM(B125:B132)</f>
        <v>2</v>
      </c>
      <c r="C133" s="7">
        <f t="shared" ref="C133:H133" si="6">SUM(C125:C132)</f>
        <v>1</v>
      </c>
      <c r="D133" s="7">
        <f t="shared" si="6"/>
        <v>5</v>
      </c>
      <c r="E133" s="7">
        <f t="shared" si="6"/>
        <v>5</v>
      </c>
      <c r="F133" s="7">
        <f t="shared" si="6"/>
        <v>1</v>
      </c>
      <c r="G133" s="7">
        <f t="shared" si="6"/>
        <v>0</v>
      </c>
      <c r="H133" s="56">
        <f t="shared" si="6"/>
        <v>2</v>
      </c>
      <c r="I133" s="60">
        <f t="shared" si="5"/>
        <v>16</v>
      </c>
      <c r="L133" s="7">
        <f t="shared" ref="L133" si="7">SUM(L125:L132)</f>
        <v>15</v>
      </c>
      <c r="M133" s="45">
        <f>SUM(M126:M132)</f>
        <v>113</v>
      </c>
    </row>
    <row r="136" spans="1:13" s="77" customFormat="1" ht="24">
      <c r="A136" s="86" t="s">
        <v>65</v>
      </c>
      <c r="H136" s="93"/>
      <c r="J136" s="42"/>
      <c r="K136" s="51">
        <f>G1</f>
        <v>44804</v>
      </c>
      <c r="L136" s="52">
        <f>H1</f>
        <v>0.97916666666666663</v>
      </c>
    </row>
    <row r="137" spans="1:13" s="77" customFormat="1">
      <c r="A137" s="41"/>
      <c r="B137" s="87" t="s">
        <v>60</v>
      </c>
      <c r="C137" s="88" t="s">
        <v>61</v>
      </c>
      <c r="D137" s="40" t="s">
        <v>62</v>
      </c>
      <c r="E137" s="85" t="s">
        <v>63</v>
      </c>
      <c r="F137" s="85" t="s">
        <v>64</v>
      </c>
      <c r="H137" s="96">
        <v>44774</v>
      </c>
      <c r="I137" s="96"/>
      <c r="J137" s="78" t="s">
        <v>59</v>
      </c>
      <c r="K137" s="79" t="s">
        <v>66</v>
      </c>
      <c r="L137" s="98" t="s">
        <v>67</v>
      </c>
    </row>
    <row r="138" spans="1:13" s="77" customFormat="1">
      <c r="A138" s="84"/>
      <c r="B138" s="89"/>
      <c r="C138" s="90"/>
      <c r="D138" s="83"/>
      <c r="E138" s="82"/>
      <c r="F138" s="82"/>
      <c r="H138" s="97" t="s">
        <v>58</v>
      </c>
      <c r="I138" s="97"/>
      <c r="J138" s="94">
        <v>7</v>
      </c>
      <c r="K138" s="95">
        <v>1</v>
      </c>
      <c r="L138" s="99">
        <f>K138/J138</f>
        <v>0.14285714285714285</v>
      </c>
    </row>
    <row r="139" spans="1:13" s="77" customFormat="1">
      <c r="A139" s="84"/>
      <c r="B139" s="89"/>
      <c r="C139" s="90"/>
      <c r="D139" s="83"/>
      <c r="E139" s="82"/>
      <c r="F139" s="82"/>
      <c r="H139" s="97" t="s">
        <v>57</v>
      </c>
      <c r="I139" s="97"/>
      <c r="J139" s="94">
        <v>33</v>
      </c>
      <c r="K139" s="95">
        <v>6</v>
      </c>
      <c r="L139" s="99">
        <f>K139/J139</f>
        <v>0.18181818181818182</v>
      </c>
    </row>
    <row r="140" spans="1:13" s="77" customFormat="1">
      <c r="A140" s="39"/>
      <c r="B140" s="91"/>
      <c r="C140" s="92"/>
      <c r="D140" s="38"/>
      <c r="E140" s="81"/>
      <c r="F140" s="81"/>
      <c r="G140" s="80"/>
      <c r="H140" s="80"/>
      <c r="I140" s="80"/>
      <c r="J140" s="80"/>
      <c r="K140" s="80"/>
      <c r="L140" s="80"/>
      <c r="M140" s="80"/>
    </row>
    <row r="141" spans="1:13" s="77" customFormat="1">
      <c r="A141" s="37">
        <v>44774</v>
      </c>
      <c r="B141" s="79">
        <v>5</v>
      </c>
      <c r="C141" s="78">
        <v>1</v>
      </c>
      <c r="D141" s="78">
        <f>SUM(B141:C141)</f>
        <v>6</v>
      </c>
      <c r="E141" s="36"/>
      <c r="F141" s="36"/>
      <c r="L141" s="42"/>
    </row>
    <row r="142" spans="1:13" s="77" customFormat="1">
      <c r="A142" s="37">
        <v>44775</v>
      </c>
      <c r="B142" s="79">
        <v>4</v>
      </c>
      <c r="C142" s="78">
        <v>1</v>
      </c>
      <c r="D142" s="78">
        <f>SUM(B142:C142)</f>
        <v>5</v>
      </c>
      <c r="E142" s="36"/>
      <c r="F142" s="36"/>
      <c r="L142" s="42"/>
    </row>
    <row r="143" spans="1:13" s="77" customFormat="1">
      <c r="A143" s="37">
        <v>44776</v>
      </c>
      <c r="B143" s="79">
        <v>5</v>
      </c>
      <c r="C143" s="78">
        <v>1</v>
      </c>
      <c r="D143" s="78">
        <f>SUM(B143:C143)</f>
        <v>6</v>
      </c>
      <c r="E143" s="36"/>
      <c r="F143" s="36"/>
      <c r="L143" s="42"/>
    </row>
    <row r="144" spans="1:13" s="77" customFormat="1">
      <c r="A144" s="37">
        <v>44777</v>
      </c>
      <c r="B144" s="79">
        <v>7</v>
      </c>
      <c r="C144" s="78">
        <v>1</v>
      </c>
      <c r="D144" s="78">
        <f>SUM(B144:C144)</f>
        <v>8</v>
      </c>
      <c r="E144" s="36"/>
      <c r="F144" s="36"/>
    </row>
    <row r="145" spans="1:6" s="77" customFormat="1">
      <c r="A145" s="37">
        <v>44778</v>
      </c>
      <c r="B145" s="79">
        <v>8</v>
      </c>
      <c r="C145" s="78">
        <v>1</v>
      </c>
      <c r="D145" s="78">
        <f>SUM(B145:C145)</f>
        <v>9</v>
      </c>
      <c r="E145" s="36"/>
      <c r="F145" s="36"/>
    </row>
    <row r="146" spans="1:6" s="77" customFormat="1">
      <c r="A146" s="37">
        <v>44779</v>
      </c>
      <c r="B146" s="79">
        <v>7</v>
      </c>
      <c r="C146" s="78">
        <v>1</v>
      </c>
      <c r="D146" s="78">
        <f>SUM(B146:C146)</f>
        <v>8</v>
      </c>
      <c r="E146" s="36"/>
      <c r="F146" s="36"/>
    </row>
    <row r="147" spans="1:6" s="77" customFormat="1">
      <c r="A147" s="37">
        <v>44780</v>
      </c>
      <c r="B147" s="79">
        <v>8</v>
      </c>
      <c r="C147" s="78">
        <v>1</v>
      </c>
      <c r="D147" s="78">
        <f>SUM(B147:C147)</f>
        <v>9</v>
      </c>
      <c r="E147" s="36"/>
      <c r="F147" s="36"/>
    </row>
    <row r="148" spans="1:6" s="77" customFormat="1">
      <c r="A148" s="37">
        <v>44781</v>
      </c>
      <c r="B148" s="79">
        <v>5</v>
      </c>
      <c r="C148" s="78">
        <v>1</v>
      </c>
      <c r="D148" s="78">
        <f>SUM(B148:C148)</f>
        <v>6</v>
      </c>
      <c r="E148" s="36">
        <v>1</v>
      </c>
      <c r="F148" s="36"/>
    </row>
    <row r="149" spans="1:6" s="77" customFormat="1">
      <c r="A149" s="37">
        <v>44782</v>
      </c>
      <c r="B149" s="79">
        <v>5</v>
      </c>
      <c r="C149" s="78">
        <v>1</v>
      </c>
      <c r="D149" s="78">
        <f>SUM(B149:C149)</f>
        <v>6</v>
      </c>
      <c r="E149" s="36"/>
      <c r="F149" s="36"/>
    </row>
    <row r="150" spans="1:6" s="77" customFormat="1">
      <c r="A150" s="37">
        <v>44783</v>
      </c>
      <c r="B150" s="79">
        <v>3</v>
      </c>
      <c r="C150" s="78">
        <v>1</v>
      </c>
      <c r="D150" s="78">
        <f>SUM(B150:C150)</f>
        <v>4</v>
      </c>
      <c r="E150" s="36"/>
      <c r="F150" s="36"/>
    </row>
    <row r="151" spans="1:6" s="77" customFormat="1">
      <c r="A151" s="37">
        <v>44784</v>
      </c>
      <c r="B151" s="79">
        <v>3</v>
      </c>
      <c r="C151" s="78">
        <v>1</v>
      </c>
      <c r="D151" s="78">
        <f>SUM(B151:C151)</f>
        <v>4</v>
      </c>
      <c r="E151" s="36"/>
      <c r="F151" s="36"/>
    </row>
    <row r="152" spans="1:6" s="77" customFormat="1">
      <c r="A152" s="37">
        <v>44785</v>
      </c>
      <c r="B152" s="79">
        <v>5</v>
      </c>
      <c r="C152" s="78">
        <v>1</v>
      </c>
      <c r="D152" s="78">
        <f>SUM(B152:C152)</f>
        <v>6</v>
      </c>
      <c r="E152" s="36"/>
      <c r="F152" s="36"/>
    </row>
    <row r="153" spans="1:6" s="77" customFormat="1">
      <c r="A153" s="37">
        <v>44786</v>
      </c>
      <c r="B153" s="79">
        <v>5</v>
      </c>
      <c r="C153" s="78">
        <v>1</v>
      </c>
      <c r="D153" s="78">
        <f>SUM(B153:C153)</f>
        <v>6</v>
      </c>
      <c r="E153" s="36"/>
      <c r="F153" s="36"/>
    </row>
    <row r="154" spans="1:6" s="77" customFormat="1">
      <c r="A154" s="37">
        <v>44787</v>
      </c>
      <c r="B154" s="79">
        <v>5</v>
      </c>
      <c r="C154" s="78">
        <v>1</v>
      </c>
      <c r="D154" s="78">
        <f>SUM(B154:C154)</f>
        <v>6</v>
      </c>
      <c r="E154" s="36"/>
      <c r="F154" s="36"/>
    </row>
    <row r="155" spans="1:6" s="77" customFormat="1">
      <c r="A155" s="37">
        <v>44788</v>
      </c>
      <c r="B155" s="79">
        <v>6</v>
      </c>
      <c r="C155" s="78">
        <v>1</v>
      </c>
      <c r="D155" s="78">
        <f>SUM(B155:C155)</f>
        <v>7</v>
      </c>
      <c r="E155" s="36">
        <f>1</f>
        <v>1</v>
      </c>
      <c r="F155" s="36"/>
    </row>
    <row r="156" spans="1:6" s="77" customFormat="1">
      <c r="A156" s="37">
        <v>44789</v>
      </c>
      <c r="B156" s="79">
        <v>3</v>
      </c>
      <c r="C156" s="78">
        <v>1</v>
      </c>
      <c r="D156" s="78">
        <f>SUM(B156:C156)</f>
        <v>4</v>
      </c>
      <c r="E156" s="36"/>
      <c r="F156" s="36"/>
    </row>
    <row r="157" spans="1:6" s="77" customFormat="1">
      <c r="A157" s="37">
        <v>44790</v>
      </c>
      <c r="B157" s="79">
        <v>7</v>
      </c>
      <c r="C157" s="78">
        <v>1</v>
      </c>
      <c r="D157" s="78">
        <f>SUM(B157:C157)</f>
        <v>8</v>
      </c>
      <c r="E157" s="36"/>
      <c r="F157" s="36"/>
    </row>
    <row r="158" spans="1:6" s="77" customFormat="1">
      <c r="A158" s="37">
        <v>44791</v>
      </c>
      <c r="B158" s="79">
        <v>6</v>
      </c>
      <c r="C158" s="78">
        <v>1</v>
      </c>
      <c r="D158" s="78">
        <f>SUM(B158:C158)</f>
        <v>7</v>
      </c>
      <c r="E158" s="36">
        <v>1</v>
      </c>
      <c r="F158" s="36"/>
    </row>
    <row r="159" spans="1:6" s="77" customFormat="1">
      <c r="A159" s="37">
        <v>44792</v>
      </c>
      <c r="B159" s="79">
        <v>5</v>
      </c>
      <c r="C159" s="78">
        <v>1</v>
      </c>
      <c r="D159" s="78">
        <f>SUM(B159:C159)</f>
        <v>6</v>
      </c>
      <c r="E159" s="36">
        <v>1</v>
      </c>
      <c r="F159" s="36"/>
    </row>
    <row r="160" spans="1:6" s="77" customFormat="1">
      <c r="A160" s="37">
        <v>44793</v>
      </c>
      <c r="B160" s="79">
        <v>5</v>
      </c>
      <c r="C160" s="78">
        <v>1</v>
      </c>
      <c r="D160" s="78">
        <f>SUM(B160:C160)</f>
        <v>6</v>
      </c>
      <c r="E160" s="36"/>
      <c r="F160" s="36"/>
    </row>
    <row r="161" spans="1:6" s="77" customFormat="1">
      <c r="A161" s="37">
        <v>44794</v>
      </c>
      <c r="B161" s="79">
        <v>2</v>
      </c>
      <c r="C161" s="78">
        <v>1</v>
      </c>
      <c r="D161" s="78">
        <f>SUM(B161:C161)</f>
        <v>3</v>
      </c>
      <c r="E161" s="36"/>
      <c r="F161" s="36"/>
    </row>
    <row r="162" spans="1:6" s="77" customFormat="1">
      <c r="A162" s="37">
        <v>44795</v>
      </c>
      <c r="B162" s="79">
        <v>3</v>
      </c>
      <c r="C162" s="78">
        <v>2</v>
      </c>
      <c r="D162" s="78">
        <f>SUM(B162:C162)</f>
        <v>5</v>
      </c>
      <c r="E162" s="36"/>
      <c r="F162" s="36"/>
    </row>
    <row r="163" spans="1:6" s="77" customFormat="1">
      <c r="A163" s="37">
        <v>44796</v>
      </c>
      <c r="B163" s="79">
        <v>4</v>
      </c>
      <c r="C163" s="78">
        <v>3</v>
      </c>
      <c r="D163" s="78">
        <f>SUM(B163:C163)</f>
        <v>7</v>
      </c>
      <c r="E163" s="36"/>
      <c r="F163" s="36"/>
    </row>
    <row r="164" spans="1:6" s="77" customFormat="1">
      <c r="A164" s="37">
        <v>44797</v>
      </c>
      <c r="B164" s="79">
        <v>5</v>
      </c>
      <c r="C164" s="78">
        <v>5</v>
      </c>
      <c r="D164" s="78">
        <f>SUM(B164:C164)</f>
        <v>10</v>
      </c>
      <c r="E164" s="36">
        <v>2</v>
      </c>
      <c r="F164" s="36"/>
    </row>
    <row r="165" spans="1:6" s="77" customFormat="1">
      <c r="A165" s="37">
        <v>44798</v>
      </c>
      <c r="B165" s="79">
        <v>5</v>
      </c>
      <c r="C165" s="78">
        <v>4</v>
      </c>
      <c r="D165" s="78">
        <f>SUM(B165:C165)</f>
        <v>9</v>
      </c>
      <c r="E165" s="36"/>
      <c r="F165" s="36">
        <v>1</v>
      </c>
    </row>
    <row r="166" spans="1:6" s="77" customFormat="1">
      <c r="A166" s="37">
        <v>44799</v>
      </c>
      <c r="B166" s="79">
        <v>5</v>
      </c>
      <c r="C166" s="78">
        <v>3</v>
      </c>
      <c r="D166" s="78">
        <f>SUM(B166:C166)</f>
        <v>8</v>
      </c>
      <c r="E166" s="36"/>
      <c r="F166" s="36"/>
    </row>
    <row r="167" spans="1:6" s="77" customFormat="1">
      <c r="A167" s="37">
        <v>44800</v>
      </c>
      <c r="B167" s="79">
        <v>5</v>
      </c>
      <c r="C167" s="78">
        <v>3</v>
      </c>
      <c r="D167" s="78">
        <f>SUM(B167:C167)</f>
        <v>8</v>
      </c>
      <c r="E167" s="36"/>
      <c r="F167" s="36"/>
    </row>
    <row r="168" spans="1:6" s="77" customFormat="1">
      <c r="A168" s="37">
        <v>44801</v>
      </c>
      <c r="B168" s="79">
        <v>3</v>
      </c>
      <c r="C168" s="78">
        <v>3</v>
      </c>
      <c r="D168" s="78">
        <f>SUM(B168:C168)</f>
        <v>6</v>
      </c>
      <c r="E168" s="36"/>
      <c r="F168" s="36"/>
    </row>
    <row r="169" spans="1:6" s="77" customFormat="1">
      <c r="A169" s="37">
        <v>44802</v>
      </c>
      <c r="B169" s="79">
        <v>0</v>
      </c>
      <c r="C169" s="78">
        <v>2</v>
      </c>
      <c r="D169" s="78">
        <f>SUM(B169:C169)</f>
        <v>2</v>
      </c>
      <c r="E169" s="36"/>
      <c r="F169" s="36"/>
    </row>
    <row r="170" spans="1:6" s="77" customFormat="1">
      <c r="A170" s="37">
        <v>44803</v>
      </c>
      <c r="B170" s="79">
        <v>1</v>
      </c>
      <c r="C170" s="78">
        <v>2</v>
      </c>
      <c r="D170" s="78">
        <f>SUM(B170:C170)</f>
        <v>3</v>
      </c>
      <c r="E170" s="36"/>
      <c r="F170" s="36"/>
    </row>
    <row r="171" spans="1:6" s="77" customFormat="1">
      <c r="A171" s="37">
        <v>44804</v>
      </c>
      <c r="B171" s="79"/>
      <c r="C171" s="78"/>
      <c r="D171" s="78">
        <f>SUM(B171:C171)</f>
        <v>0</v>
      </c>
      <c r="E171" s="36"/>
      <c r="F171" s="36"/>
    </row>
  </sheetData>
  <mergeCells count="11">
    <mergeCell ref="I123:I124"/>
    <mergeCell ref="A123:A124"/>
    <mergeCell ref="A137:A140"/>
    <mergeCell ref="B137:B140"/>
    <mergeCell ref="C137:C140"/>
    <mergeCell ref="D137:D140"/>
    <mergeCell ref="E137:E140"/>
    <mergeCell ref="F137:F140"/>
    <mergeCell ref="H137:I137"/>
    <mergeCell ref="B123:D123"/>
    <mergeCell ref="E123:G123"/>
  </mergeCells>
  <phoneticPr fontId="1"/>
  <printOptions horizontalCentered="1" verticalCentered="1"/>
  <pageMargins left="0.25" right="0.25" top="0.75" bottom="0.75" header="0.3" footer="0.3"/>
  <pageSetup paperSize="9" scale="21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2022-08-24T22:57:27Z</cp:lastPrinted>
  <dcterms:created xsi:type="dcterms:W3CDTF">2022-05-18T06:35:45Z</dcterms:created>
  <dcterms:modified xsi:type="dcterms:W3CDTF">2022-08-31T22:21:10Z</dcterms:modified>
</cp:coreProperties>
</file>