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"/>
    </mc:Choice>
  </mc:AlternateContent>
  <xr:revisionPtr revIDLastSave="0" documentId="13_ncr:1_{D99BC513-CBCB-B04F-9D47-4805E18CCDC8}" xr6:coauthVersionLast="47" xr6:coauthVersionMax="47" xr10:uidLastSave="{00000000-0000-0000-0000-000000000000}"/>
  <bookViews>
    <workbookView xWindow="5040" yWindow="500" windowWidth="2880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4" i="1" l="1"/>
  <c r="I25" i="1" s="1"/>
  <c r="D25" i="1"/>
  <c r="E25" i="1"/>
  <c r="F25" i="1"/>
  <c r="G25" i="1"/>
  <c r="H25" i="1"/>
  <c r="C25" i="1"/>
  <c r="E58" i="1"/>
  <c r="E57" i="1"/>
  <c r="I23" i="1"/>
  <c r="E56" i="1" l="1"/>
  <c r="I22" i="1"/>
  <c r="E55" i="1" l="1"/>
  <c r="E54" i="1"/>
  <c r="E53" i="1"/>
  <c r="E51" i="1" l="1"/>
  <c r="E52" i="1"/>
  <c r="I20" i="1"/>
  <c r="I21" i="1"/>
  <c r="E50" i="1" l="1"/>
  <c r="E49" i="1" l="1"/>
  <c r="I19" i="1"/>
  <c r="E48" i="1" l="1"/>
  <c r="I18" i="1" l="1"/>
  <c r="E47" i="1"/>
  <c r="E46" i="1"/>
  <c r="I17" i="1"/>
  <c r="E45" i="1" l="1"/>
  <c r="I16" i="1"/>
  <c r="E44" i="1"/>
  <c r="E43" i="1"/>
  <c r="E42" i="1"/>
  <c r="E41" i="1"/>
  <c r="I15" i="1"/>
  <c r="H11" i="1"/>
  <c r="H12" i="1" s="1"/>
  <c r="G11" i="1"/>
  <c r="G12" i="1" s="1"/>
  <c r="F11" i="1"/>
  <c r="F12" i="1" s="1"/>
  <c r="E11" i="1"/>
  <c r="E12" i="1" s="1"/>
  <c r="D11" i="1"/>
  <c r="D12" i="1" s="1"/>
  <c r="C11" i="1"/>
  <c r="C12" i="1" s="1"/>
  <c r="I10" i="1"/>
  <c r="I9" i="1"/>
  <c r="I8" i="1"/>
  <c r="I7" i="1"/>
  <c r="I6" i="1"/>
  <c r="I5" i="1"/>
  <c r="I4" i="1"/>
  <c r="I3" i="1"/>
  <c r="I11" i="1" l="1"/>
  <c r="I12" i="1" s="1"/>
</calcChain>
</file>

<file path=xl/sharedStrings.xml><?xml version="1.0" encoding="utf-8"?>
<sst xmlns="http://schemas.openxmlformats.org/spreadsheetml/2006/main" count="54" uniqueCount="45">
  <si>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</si>
  <si>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</si>
  <si>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</si>
  <si>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</si>
  <si>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</si>
  <si>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</si>
  <si>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</si>
  <si>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</si>
  <si>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</si>
  <si>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</si>
  <si>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</si>
  <si>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</si>
  <si>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</si>
  <si>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</si>
  <si>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</si>
  <si>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</si>
  <si>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</si>
  <si>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</si>
  <si>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</si>
  <si>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過去最多</t>
    <rPh sb="0" eb="2">
      <t xml:space="preserve">カコタイタ </t>
    </rPh>
    <rPh sb="2" eb="4">
      <t xml:space="preserve">サイタ </t>
    </rPh>
    <phoneticPr fontId="1"/>
  </si>
  <si>
    <t>※感染経路不明例が急増しています。感染者急増に伴い無症状感染者も増加していることが窺えます。</t>
    <rPh sb="1" eb="8">
      <t xml:space="preserve">カンセンケイロフメイレイガ </t>
    </rPh>
    <rPh sb="9" eb="11">
      <t xml:space="preserve">キュウゾウシテイマス。 </t>
    </rPh>
    <rPh sb="17" eb="20">
      <t xml:space="preserve">カンセンシャ </t>
    </rPh>
    <rPh sb="20" eb="22">
      <t xml:space="preserve">キュウゾウニトモナイ </t>
    </rPh>
    <rPh sb="25" eb="31">
      <t xml:space="preserve">ムショウジョウカンセンシャ </t>
    </rPh>
    <rPh sb="32" eb="34">
      <t xml:space="preserve">ゾウカシテイルコトガ </t>
    </rPh>
    <rPh sb="41" eb="42">
      <t xml:space="preserve">ウカガエマス。 </t>
    </rPh>
    <phoneticPr fontId="1"/>
  </si>
  <si>
    <t>PCR検査の場合、報告が翌日、翌々日になるため、前日、前々日の感染者数が増えることがあります。</t>
    <rPh sb="3" eb="5">
      <t xml:space="preserve">ケンサ </t>
    </rPh>
    <rPh sb="6" eb="8">
      <t xml:space="preserve">バアイ </t>
    </rPh>
    <rPh sb="9" eb="11">
      <t xml:space="preserve">ホウコクガ </t>
    </rPh>
    <rPh sb="12" eb="14">
      <t xml:space="preserve">ヨクジツニナルタメ、 </t>
    </rPh>
    <rPh sb="15" eb="16">
      <t xml:space="preserve">ヨクヨクジツ </t>
    </rPh>
    <rPh sb="24" eb="26">
      <t xml:space="preserve">ゼンジツノ </t>
    </rPh>
    <rPh sb="27" eb="28">
      <t xml:space="preserve">ゼンゼンジツ </t>
    </rPh>
    <rPh sb="31" eb="34">
      <t xml:space="preserve">カンセンシャ </t>
    </rPh>
    <rPh sb="34" eb="35">
      <t xml:space="preserve">スウガ </t>
    </rPh>
    <rPh sb="36" eb="37">
      <t xml:space="preserve">フエル </t>
    </rPh>
    <phoneticPr fontId="1"/>
  </si>
  <si>
    <t>8月</t>
  </si>
  <si>
    <t>自宅療養者数</t>
    <rPh sb="0" eb="6">
      <t xml:space="preserve">ジタクリョウヨウシャスウ </t>
    </rPh>
    <phoneticPr fontId="1"/>
  </si>
  <si>
    <t>宿泊療養者数</t>
    <rPh sb="0" eb="6">
      <t xml:space="preserve">シュクハクリョウヨウシャスウ </t>
    </rPh>
    <phoneticPr fontId="1"/>
  </si>
  <si>
    <t>療養者数合計</t>
    <rPh sb="0" eb="3">
      <t xml:space="preserve">リョウヨウシャ </t>
    </rPh>
    <rPh sb="3" eb="4">
      <t xml:space="preserve">スウ </t>
    </rPh>
    <rPh sb="4" eb="6">
      <t xml:space="preserve">ゴウケイ </t>
    </rPh>
    <phoneticPr fontId="1"/>
  </si>
  <si>
    <t>療養者数</t>
    <rPh sb="0" eb="4">
      <t xml:space="preserve">リョウヨウシャスウ </t>
    </rPh>
    <phoneticPr fontId="1"/>
  </si>
  <si>
    <t>8月合計</t>
    <phoneticPr fontId="1"/>
  </si>
  <si>
    <t>※県内の感染者急増に伴い、7月下旬から濃厚接触者・感染疑い例も急増しています。</t>
    <rPh sb="1" eb="3">
      <t xml:space="preserve">ケンナイ </t>
    </rPh>
    <rPh sb="4" eb="9">
      <t xml:space="preserve">カンセンシャキュウゾウニトモナイ </t>
    </rPh>
    <rPh sb="14" eb="15">
      <t xml:space="preserve">ガツ </t>
    </rPh>
    <rPh sb="15" eb="17">
      <t xml:space="preserve">ゲジュンカラ </t>
    </rPh>
    <rPh sb="19" eb="24">
      <t xml:space="preserve">ノウコウセッショクシャ </t>
    </rPh>
    <rPh sb="25" eb="28">
      <t xml:space="preserve">カンセンウタガイレイガ </t>
    </rPh>
    <rPh sb="31" eb="33">
      <t xml:space="preserve">キュウゾウシテイマス </t>
    </rPh>
    <phoneticPr fontId="1"/>
  </si>
  <si>
    <t>　潜在的な感染者も増加を続けています。</t>
    <rPh sb="1" eb="4">
      <t xml:space="preserve">センザイテキナ </t>
    </rPh>
    <rPh sb="5" eb="8">
      <t xml:space="preserve">カンセンシャ </t>
    </rPh>
    <rPh sb="9" eb="11">
      <t xml:space="preserve">ゾウカヲ </t>
    </rPh>
    <rPh sb="12" eb="13">
      <t xml:space="preserve">ツヅケテイルト </t>
    </rPh>
    <phoneticPr fontId="1"/>
  </si>
  <si>
    <t>3名</t>
    <rPh sb="1" eb="2">
      <t xml:space="preserve">メイ </t>
    </rPh>
    <phoneticPr fontId="1"/>
  </si>
  <si>
    <r>
      <t>※感染回避には、マスク着用・常時換気が重要です。</t>
    </r>
    <r>
      <rPr>
        <b/>
        <u/>
        <sz val="12"/>
        <color rgb="FFFF0000"/>
        <rFont val="游明朝"/>
        <family val="1"/>
        <charset val="128"/>
      </rPr>
      <t>エアロゾル感染(空気感染)も確認されています。</t>
    </r>
    <r>
      <rPr>
        <b/>
        <sz val="12"/>
        <color rgb="FFFF0000"/>
        <rFont val="游明朝"/>
        <family val="1"/>
        <charset val="128"/>
      </rPr>
      <t>密閉空間を避けて慎重な行動を!</t>
    </r>
    <rPh sb="1" eb="5">
      <t xml:space="preserve">カンセンカイヒノ </t>
    </rPh>
    <rPh sb="14" eb="18">
      <t xml:space="preserve">ジョウジカンキ </t>
    </rPh>
    <rPh sb="19" eb="21">
      <t xml:space="preserve">ジュウヨウデス。 </t>
    </rPh>
    <rPh sb="32" eb="34">
      <t xml:space="preserve">クウキ </t>
    </rPh>
    <rPh sb="34" eb="36">
      <t xml:space="preserve">カンセン </t>
    </rPh>
    <rPh sb="38" eb="40">
      <t xml:space="preserve">カクニンサレテイマス </t>
    </rPh>
    <rPh sb="47" eb="51">
      <t xml:space="preserve">ミッペイクウカンヲ </t>
    </rPh>
    <rPh sb="52" eb="53">
      <t xml:space="preserve">サケテ </t>
    </rPh>
    <rPh sb="55" eb="57">
      <t xml:space="preserve">シンチョウナコウドウヲ </t>
    </rPh>
    <phoneticPr fontId="1"/>
  </si>
  <si>
    <t>※感染者数は、検査実施日で報告しています。</t>
    <rPh sb="1" eb="5">
      <t xml:space="preserve">カンセンシャスウ </t>
    </rPh>
    <rPh sb="7" eb="12">
      <t xml:space="preserve">ケンサジッシビ </t>
    </rPh>
    <rPh sb="13" eb="15">
      <t xml:space="preserve">ホウコクシテイマス </t>
    </rPh>
    <phoneticPr fontId="1"/>
  </si>
  <si>
    <t>8/13(土)報告数</t>
    <rPh sb="5" eb="6">
      <t>℃</t>
    </rPh>
    <rPh sb="7" eb="10">
      <t xml:space="preserve">ホウコクスウ </t>
    </rPh>
    <phoneticPr fontId="1"/>
  </si>
  <si>
    <t>1名</t>
    <rPh sb="1" eb="2">
      <t>メイ</t>
    </rPh>
    <phoneticPr fontId="1"/>
  </si>
  <si>
    <t>8/12(金)報告数</t>
    <rPh sb="5" eb="6">
      <t xml:space="preserve">キン </t>
    </rPh>
    <rPh sb="7" eb="10">
      <t xml:space="preserve">ホウコクスウ </t>
    </rPh>
    <phoneticPr fontId="1"/>
  </si>
  <si>
    <r>
      <t>※岩手県の先週(8/7〜8/13)の1週間平均の検査陽性率は63%、平均の感染者数は、1,114名と</t>
    </r>
    <r>
      <rPr>
        <b/>
        <u/>
        <sz val="12"/>
        <color rgb="FFFF0000"/>
        <rFont val="游明朝"/>
        <family val="1"/>
        <charset val="128"/>
      </rPr>
      <t>過去最大</t>
    </r>
    <r>
      <rPr>
        <b/>
        <sz val="12"/>
        <color rgb="FFFF0000"/>
        <rFont val="游明朝"/>
        <family val="1"/>
        <charset val="128"/>
      </rPr>
      <t>です。感染は拡大を続けています!</t>
    </r>
    <rPh sb="1" eb="4">
      <t xml:space="preserve">イワテケン </t>
    </rPh>
    <rPh sb="5" eb="7">
      <t xml:space="preserve">センシュウ </t>
    </rPh>
    <rPh sb="19" eb="23">
      <t xml:space="preserve">シュウカンヘイキン </t>
    </rPh>
    <rPh sb="24" eb="29">
      <t xml:space="preserve">ケンサヨウセイリツハ </t>
    </rPh>
    <rPh sb="34" eb="36">
      <t xml:space="preserve">ヘイキンノ </t>
    </rPh>
    <rPh sb="37" eb="41">
      <t xml:space="preserve">カンセンシャスウ </t>
    </rPh>
    <rPh sb="48" eb="49">
      <t xml:space="preserve">メイ </t>
    </rPh>
    <rPh sb="50" eb="52">
      <t xml:space="preserve">カコタイタノ </t>
    </rPh>
    <rPh sb="52" eb="54">
      <t xml:space="preserve">サイダイ </t>
    </rPh>
    <rPh sb="57" eb="59">
      <t xml:space="preserve">カンセンハ </t>
    </rPh>
    <rPh sb="60" eb="62">
      <t xml:space="preserve">カクダイヲ </t>
    </rPh>
    <rPh sb="63" eb="64">
      <t xml:space="preserve">ツヅケテイマス </t>
    </rPh>
    <phoneticPr fontId="1"/>
  </si>
  <si>
    <t>8/16(火)報告数</t>
    <rPh sb="5" eb="6">
      <t xml:space="preserve">カ </t>
    </rPh>
    <rPh sb="7" eb="10">
      <t xml:space="preserve">ホウコクスウ </t>
    </rPh>
    <phoneticPr fontId="1"/>
  </si>
  <si>
    <t>1名</t>
    <rPh sb="1" eb="2">
      <t xml:space="preserve">メイ </t>
    </rPh>
    <phoneticPr fontId="1"/>
  </si>
  <si>
    <t>8/18(木)報告数</t>
    <rPh sb="5" eb="6">
      <t xml:space="preserve">モク </t>
    </rPh>
    <rPh sb="7" eb="10">
      <t xml:space="preserve">ホウコクスウ </t>
    </rPh>
    <phoneticPr fontId="1"/>
  </si>
  <si>
    <t>濃厚接触者数</t>
    <rPh sb="0" eb="5">
      <t xml:space="preserve">ノウコウセッショクシャ </t>
    </rPh>
    <rPh sb="5" eb="6">
      <t xml:space="preserve">スウ </t>
    </rPh>
    <phoneticPr fontId="1"/>
  </si>
  <si>
    <t>濃厚接触者からの発症例</t>
    <rPh sb="0" eb="5">
      <t xml:space="preserve">ノウコウセッショクシャカラノ </t>
    </rPh>
    <rPh sb="8" eb="10">
      <t xml:space="preserve">ハッショウスウ </t>
    </rPh>
    <rPh sb="10" eb="11">
      <t xml:space="preserve">レイ </t>
    </rPh>
    <phoneticPr fontId="1"/>
  </si>
  <si>
    <t>自宅待機者数</t>
    <rPh sb="0" eb="2">
      <t xml:space="preserve">ジタクタイシャスウ </t>
    </rPh>
    <rPh sb="2" eb="5">
      <t xml:space="preserve">タイキシャスウ </t>
    </rPh>
    <rPh sb="5" eb="6">
      <t xml:space="preserve">スウ </t>
    </rPh>
    <phoneticPr fontId="1"/>
  </si>
  <si>
    <t>自宅待機者数合計</t>
    <rPh sb="0" eb="2">
      <t xml:space="preserve">ジタクタイシャスウ </t>
    </rPh>
    <rPh sb="2" eb="5">
      <t xml:space="preserve">タイキシャスウ </t>
    </rPh>
    <rPh sb="5" eb="6">
      <t xml:space="preserve">スウ </t>
    </rPh>
    <rPh sb="6" eb="8">
      <t xml:space="preserve">ゴウケイ </t>
    </rPh>
    <phoneticPr fontId="1"/>
  </si>
  <si>
    <t>濃厚接触者数</t>
    <rPh sb="0" eb="5">
      <t xml:space="preserve">ノウコウセッショクシャ </t>
    </rPh>
    <rPh sb="5" eb="6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</si>
</sst>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/d\(aaa\)"/>
    <numFmt numFmtId="177" formatCode="0.0%"/>
    <numFmt numFmtId="178" formatCode="0_);[Red]\(0\)"/>
  </numFmts>
  <fonts count="10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sz val="12"/>
      <color rgb="FFFF0000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b/>
      <u/>
      <sz val="12"/>
      <color rgb="FFFF0000"/>
      <name val="游明朝"/>
      <family val="1"/>
      <charset val="128"/>
    </font>
    <font>
      <sz val="12"/>
      <color rgb="FF000000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5" xfId="1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0" fillId="0" borderId="6" xfId="1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5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78" fontId="9" fillId="0" borderId="1" xfId="0" applyNumberFormat="1" applyFont="1" applyBorder="1">
      <alignment vertical="center"/>
    </xf>
    <xf numFmtId="178" fontId="9" fillId="0" borderId="8" xfId="0" applyNumberFormat="1" applyFont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B1:K58"/>
  <sheetViews>
    <sheetView tabSelected="1" topLeftCell="A11" zoomScale="125" zoomScaleNormal="269" workbookViewId="0">
      <selection activeCell="F11" sqref="F11"/>
    </sheetView>
  </sheetViews>
  <sheetFormatPr baseColWidth="10" defaultRowHeight="20"/>
  <cols>
    <col min="2" max="2" width="13" bestFit="1" customWidth="1"/>
    <col min="7" max="8" width="13" bestFit="1" customWidth="1"/>
    <col min="10" max="10" width="15.7109375" bestFit="1" customWidth="1"/>
    <col min="11" max="11" width="21.42578125" bestFit="1" customWidth="1"/>
  </cols>
  <sheetData>
    <row r="1" spans="2:10">
      <c r="B1" s="21" t="s">
        <v>13</v>
      </c>
      <c r="G1" t="s">
        <v>12</v>
      </c>
      <c r="H1" s="24">
        <v>44789</v>
      </c>
      <c r="I1" s="22">
        <v>0.64583333333333337</v>
      </c>
    </row>
    <row r="2" spans="2:10">
      <c r="B2" s="1" t="s">
        <v>15</v>
      </c>
      <c r="C2" s="15" t="s">
        <v>0</v>
      </c>
      <c r="D2" s="13" t="s">
        <v>1</v>
      </c>
      <c r="E2" s="15" t="s">
        <v>2</v>
      </c>
      <c r="F2" s="15" t="s">
        <v>3</v>
      </c>
      <c r="G2" s="1" t="s">
        <v>4</v>
      </c>
      <c r="H2" s="17" t="s">
        <v>5</v>
      </c>
      <c r="I2" s="1" t="s">
        <v>6</v>
      </c>
    </row>
    <row r="3" spans="2:10">
      <c r="B3" s="1" t="s">
        <v>7</v>
      </c>
      <c r="C3" s="1">
        <v>1</v>
      </c>
      <c r="D3" s="1">
        <v>0</v>
      </c>
      <c r="E3" s="1">
        <v>0</v>
      </c>
      <c r="F3" s="1">
        <v>2</v>
      </c>
      <c r="G3" s="1">
        <v>0</v>
      </c>
      <c r="H3" s="1">
        <v>0</v>
      </c>
      <c r="I3" s="1">
        <f t="shared" ref="I3:I10" si="0">SUM(C3:H3)</f>
        <v>3</v>
      </c>
    </row>
    <row r="4" spans="2:10">
      <c r="B4" s="1" t="s">
        <v>8</v>
      </c>
      <c r="C4" s="1">
        <v>2</v>
      </c>
      <c r="D4" s="1">
        <v>0</v>
      </c>
      <c r="E4" s="1">
        <v>4</v>
      </c>
      <c r="F4" s="1">
        <v>1</v>
      </c>
      <c r="G4" s="1">
        <v>0</v>
      </c>
      <c r="H4" s="1">
        <v>7</v>
      </c>
      <c r="I4" s="1">
        <f t="shared" si="0"/>
        <v>14</v>
      </c>
    </row>
    <row r="5" spans="2:10">
      <c r="B5" s="1" t="s">
        <v>9</v>
      </c>
      <c r="C5" s="1">
        <v>0</v>
      </c>
      <c r="D5" s="1">
        <v>2</v>
      </c>
      <c r="E5" s="1">
        <v>3</v>
      </c>
      <c r="F5" s="1">
        <v>8</v>
      </c>
      <c r="G5" s="1">
        <v>5</v>
      </c>
      <c r="H5" s="1">
        <v>2</v>
      </c>
      <c r="I5" s="1">
        <f t="shared" si="0"/>
        <v>20</v>
      </c>
    </row>
    <row r="6" spans="2:10">
      <c r="B6" s="1" t="s">
        <v>10</v>
      </c>
      <c r="C6" s="1">
        <v>3</v>
      </c>
      <c r="D6" s="1">
        <v>2</v>
      </c>
      <c r="E6" s="1">
        <v>0</v>
      </c>
      <c r="F6" s="1">
        <v>5</v>
      </c>
      <c r="G6" s="1">
        <v>2</v>
      </c>
      <c r="H6" s="1">
        <v>3</v>
      </c>
      <c r="I6" s="1">
        <f t="shared" si="0"/>
        <v>15</v>
      </c>
    </row>
    <row r="7" spans="2:10">
      <c r="B7" s="1" t="s">
        <v>11</v>
      </c>
      <c r="C7" s="1">
        <v>2</v>
      </c>
      <c r="D7" s="1">
        <v>4</v>
      </c>
      <c r="E7" s="1">
        <v>5</v>
      </c>
      <c r="F7" s="1">
        <v>8</v>
      </c>
      <c r="G7" s="1">
        <v>3</v>
      </c>
      <c r="H7" s="1">
        <v>4</v>
      </c>
      <c r="I7" s="1">
        <f t="shared" si="0"/>
        <v>26</v>
      </c>
    </row>
    <row r="8" spans="2:10">
      <c r="B8" s="1" t="s">
        <v>17</v>
      </c>
      <c r="C8" s="1">
        <v>0</v>
      </c>
      <c r="D8" s="1">
        <v>1</v>
      </c>
      <c r="E8" s="1">
        <v>2</v>
      </c>
      <c r="F8" s="1">
        <v>5</v>
      </c>
      <c r="G8" s="1">
        <v>1</v>
      </c>
      <c r="H8" s="1">
        <v>1</v>
      </c>
      <c r="I8" s="1">
        <f t="shared" si="0"/>
        <v>10</v>
      </c>
    </row>
    <row r="9" spans="2:10">
      <c r="B9" s="1" t="s">
        <v>18</v>
      </c>
      <c r="C9" s="16">
        <v>7</v>
      </c>
      <c r="D9" s="16">
        <v>4</v>
      </c>
      <c r="E9" s="16">
        <v>8</v>
      </c>
      <c r="F9" s="16">
        <v>10</v>
      </c>
      <c r="G9" s="1">
        <v>4</v>
      </c>
      <c r="H9" s="16">
        <v>10</v>
      </c>
      <c r="I9" s="14">
        <f t="shared" si="0"/>
        <v>43</v>
      </c>
      <c r="J9" s="12" t="s">
        <v>19</v>
      </c>
    </row>
    <row r="10" spans="2:10" ht="21" thickBot="1">
      <c r="B10" s="5" t="s">
        <v>22</v>
      </c>
      <c r="C10" s="34">
        <v>1</v>
      </c>
      <c r="D10" s="5">
        <v>1</v>
      </c>
      <c r="E10" s="5">
        <v>2</v>
      </c>
      <c r="F10" s="5">
        <v>6</v>
      </c>
      <c r="G10" s="5">
        <v>3</v>
      </c>
      <c r="H10" s="5">
        <v>5</v>
      </c>
      <c r="I10" s="1">
        <f t="shared" si="0"/>
        <v>18</v>
      </c>
      <c r="J10" s="12"/>
    </row>
    <row r="11" spans="2:10" ht="21" thickBot="1">
      <c r="B11" s="6" t="s">
        <v>6</v>
      </c>
      <c r="C11" s="7">
        <f>SUM(C3:C10)</f>
        <v>16</v>
      </c>
      <c r="D11" s="7">
        <f t="shared" ref="D11:I11" si="1">SUM(D3:D10)</f>
        <v>14</v>
      </c>
      <c r="E11" s="7">
        <f t="shared" si="1"/>
        <v>24</v>
      </c>
      <c r="F11" s="7">
        <f t="shared" si="1"/>
        <v>45</v>
      </c>
      <c r="G11" s="7">
        <f t="shared" si="1"/>
        <v>18</v>
      </c>
      <c r="H11" s="7">
        <f t="shared" si="1"/>
        <v>32</v>
      </c>
      <c r="I11" s="11">
        <f t="shared" si="1"/>
        <v>149</v>
      </c>
    </row>
    <row r="12" spans="2:10">
      <c r="B12" s="9" t="s">
        <v>16</v>
      </c>
      <c r="C12" s="8">
        <f>C11/247</f>
        <v>6.4777327935222673E-2</v>
      </c>
      <c r="D12" s="8">
        <f>D11/303</f>
        <v>4.6204620462046202E-2</v>
      </c>
      <c r="E12" s="8">
        <f>E11/324</f>
        <v>7.407407407407407E-2</v>
      </c>
      <c r="F12" s="8">
        <f>F11/545</f>
        <v>8.2568807339449546E-2</v>
      </c>
      <c r="G12" s="8">
        <f>G11/300</f>
        <v>0.06</v>
      </c>
      <c r="H12" s="10">
        <f>H11/183</f>
        <v>0.17486338797814208</v>
      </c>
      <c r="I12" s="8">
        <f>I11/1902</f>
        <v>7.8338590956887486E-2</v>
      </c>
    </row>
    <row r="14" spans="2:10">
      <c r="B14" s="1" t="s">
        <v>14</v>
      </c>
      <c r="C14" s="2" t="s">
        <v>0</v>
      </c>
      <c r="D14" s="1" t="s">
        <v>1</v>
      </c>
      <c r="E14" s="2" t="s">
        <v>2</v>
      </c>
      <c r="F14" s="2" t="s">
        <v>3</v>
      </c>
      <c r="G14" s="1" t="s">
        <v>4</v>
      </c>
      <c r="H14" s="23" t="s">
        <v>5</v>
      </c>
      <c r="I14" s="1" t="s">
        <v>6</v>
      </c>
    </row>
    <row r="15" spans="2:10">
      <c r="B15" s="3">
        <v>44777</v>
      </c>
      <c r="C15" s="1"/>
      <c r="D15" s="1"/>
      <c r="E15" s="1">
        <v>1</v>
      </c>
      <c r="F15" s="1"/>
      <c r="G15" s="1">
        <v>1</v>
      </c>
      <c r="H15" s="1"/>
      <c r="I15" s="1">
        <f t="shared" ref="I15:I24" si="2">SUM(C15:H15)</f>
        <v>2</v>
      </c>
    </row>
    <row r="16" spans="2:10">
      <c r="B16" s="3">
        <v>44778</v>
      </c>
      <c r="C16" s="1"/>
      <c r="D16" s="1"/>
      <c r="E16" s="1"/>
      <c r="F16" s="1">
        <v>3</v>
      </c>
      <c r="G16" s="1"/>
      <c r="H16" s="1"/>
      <c r="I16" s="1">
        <f t="shared" si="2"/>
        <v>3</v>
      </c>
    </row>
    <row r="17" spans="2:10" s="27" customFormat="1">
      <c r="B17" s="26">
        <v>44779</v>
      </c>
      <c r="C17" s="28"/>
      <c r="D17" s="28"/>
      <c r="E17" s="28"/>
      <c r="F17" s="28">
        <v>1</v>
      </c>
      <c r="G17" s="28"/>
      <c r="H17" s="28">
        <v>1</v>
      </c>
      <c r="I17" s="28">
        <f t="shared" si="2"/>
        <v>2</v>
      </c>
    </row>
    <row r="18" spans="2:10" s="27" customFormat="1">
      <c r="B18" s="26">
        <v>44781</v>
      </c>
      <c r="C18" s="28"/>
      <c r="D18" s="28">
        <v>1</v>
      </c>
      <c r="E18" s="28"/>
      <c r="F18" s="28"/>
      <c r="G18" s="28">
        <v>1</v>
      </c>
      <c r="H18" s="28">
        <v>1</v>
      </c>
      <c r="I18" s="28">
        <f t="shared" si="2"/>
        <v>3</v>
      </c>
    </row>
    <row r="19" spans="2:10" s="27" customFormat="1">
      <c r="B19" s="26">
        <v>44782</v>
      </c>
      <c r="C19" s="28"/>
      <c r="D19" s="28"/>
      <c r="E19" s="28"/>
      <c r="F19" s="28">
        <v>1</v>
      </c>
      <c r="G19" s="28"/>
      <c r="H19" s="13">
        <v>1</v>
      </c>
      <c r="I19" s="1">
        <f t="shared" si="2"/>
        <v>2</v>
      </c>
    </row>
    <row r="20" spans="2:10" s="27" customFormat="1">
      <c r="B20" s="26">
        <v>44783</v>
      </c>
      <c r="C20" s="25">
        <v>1</v>
      </c>
      <c r="D20" s="28"/>
      <c r="E20" s="28"/>
      <c r="F20" s="28"/>
      <c r="G20" s="25">
        <v>1</v>
      </c>
      <c r="H20" s="28"/>
      <c r="I20" s="1">
        <f t="shared" si="2"/>
        <v>2</v>
      </c>
    </row>
    <row r="21" spans="2:10" s="27" customFormat="1">
      <c r="B21" s="26">
        <v>44785</v>
      </c>
      <c r="C21" s="28"/>
      <c r="D21" s="28"/>
      <c r="E21" s="28"/>
      <c r="F21" s="28"/>
      <c r="G21" s="28"/>
      <c r="H21" s="25">
        <v>1</v>
      </c>
      <c r="I21" s="1">
        <f t="shared" si="2"/>
        <v>1</v>
      </c>
    </row>
    <row r="22" spans="2:10" s="27" customFormat="1">
      <c r="B22" s="26">
        <v>44789</v>
      </c>
      <c r="C22" s="28"/>
      <c r="D22" s="28"/>
      <c r="E22" s="28"/>
      <c r="F22" s="28"/>
      <c r="G22" s="28"/>
      <c r="H22" s="28">
        <v>1</v>
      </c>
      <c r="I22" s="1">
        <f t="shared" si="2"/>
        <v>1</v>
      </c>
    </row>
    <row r="23" spans="2:10" s="27" customFormat="1">
      <c r="B23" s="26">
        <v>44790</v>
      </c>
      <c r="C23" s="28"/>
      <c r="D23" s="28"/>
      <c r="E23" s="28">
        <v>1</v>
      </c>
      <c r="F23" s="28"/>
      <c r="G23" s="28"/>
      <c r="H23" s="28"/>
      <c r="I23" s="1">
        <f t="shared" si="2"/>
        <v>1</v>
      </c>
    </row>
    <row r="24" spans="2:10" s="27" customFormat="1">
      <c r="B24" s="26">
        <v>44791</v>
      </c>
      <c r="C24" s="28"/>
      <c r="D24" s="28"/>
      <c r="E24" s="28"/>
      <c r="F24" s="28">
        <v>1</v>
      </c>
      <c r="G24" s="28"/>
      <c r="H24" s="28"/>
      <c r="I24" s="1">
        <f t="shared" si="2"/>
        <v>1</v>
      </c>
    </row>
    <row r="25" spans="2:10">
      <c r="B25" s="1" t="s">
        <v>27</v>
      </c>
      <c r="C25" s="1">
        <f>SUM(C15:C24)</f>
        <v>1</v>
      </c>
      <c r="D25" s="1">
        <f t="shared" ref="D25:I25" si="3">SUM(D15:D24)</f>
        <v>1</v>
      </c>
      <c r="E25" s="1">
        <f t="shared" si="3"/>
        <v>2</v>
      </c>
      <c r="F25" s="1">
        <f t="shared" si="3"/>
        <v>6</v>
      </c>
      <c r="G25" s="1">
        <f t="shared" si="3"/>
        <v>3</v>
      </c>
      <c r="H25" s="1">
        <f t="shared" si="3"/>
        <v>5</v>
      </c>
      <c r="I25" s="1">
        <f t="shared" si="3"/>
        <v>18</v>
      </c>
      <c r="J25" s="4"/>
    </row>
    <row r="27" spans="2:10">
      <c r="B27" t="s">
        <v>35</v>
      </c>
      <c r="C27" s="29" t="s">
        <v>30</v>
      </c>
    </row>
    <row r="28" spans="2:10">
      <c r="B28" t="s">
        <v>33</v>
      </c>
      <c r="C28" s="30" t="s">
        <v>34</v>
      </c>
    </row>
    <row r="29" spans="2:10">
      <c r="B29" t="s">
        <v>37</v>
      </c>
      <c r="C29" s="33" t="s">
        <v>38</v>
      </c>
    </row>
    <row r="30" spans="2:10">
      <c r="B30" t="s">
        <v>39</v>
      </c>
      <c r="C30" s="33" t="s">
        <v>38</v>
      </c>
    </row>
    <row r="31" spans="2:10">
      <c r="B31" t="s">
        <v>32</v>
      </c>
    </row>
    <row r="32" spans="2:10">
      <c r="B32" t="s">
        <v>21</v>
      </c>
    </row>
    <row r="33" spans="2:11">
      <c r="B33" t="s">
        <v>20</v>
      </c>
    </row>
    <row r="34" spans="2:11">
      <c r="B34" t="s">
        <v>28</v>
      </c>
    </row>
    <row r="35" spans="2:11">
      <c r="B35" s="18" t="s">
        <v>36</v>
      </c>
    </row>
    <row r="36" spans="2:11">
      <c r="B36" s="18" t="s">
        <v>29</v>
      </c>
    </row>
    <row r="37" spans="2:11">
      <c r="B37" s="18" t="s">
        <v>31</v>
      </c>
    </row>
    <row r="39" spans="2:11">
      <c r="B39" s="21" t="s">
        <v>26</v>
      </c>
      <c r="G39" t="s">
        <v>44</v>
      </c>
    </row>
    <row r="40" spans="2:11" s="4" customFormat="1">
      <c r="B40" s="1"/>
      <c r="C40" s="1" t="s">
        <v>23</v>
      </c>
      <c r="D40" s="1" t="s">
        <v>24</v>
      </c>
      <c r="E40" s="1" t="s">
        <v>25</v>
      </c>
      <c r="G40" s="1"/>
      <c r="H40" s="1" t="s">
        <v>40</v>
      </c>
      <c r="I40" s="1" t="s">
        <v>42</v>
      </c>
      <c r="J40" s="1" t="s">
        <v>43</v>
      </c>
      <c r="K40" s="28" t="s">
        <v>41</v>
      </c>
    </row>
    <row r="41" spans="2:11">
      <c r="B41" s="3">
        <v>44774</v>
      </c>
      <c r="C41" s="20">
        <v>16</v>
      </c>
      <c r="D41" s="20">
        <v>1</v>
      </c>
      <c r="E41" s="20">
        <f>SUM(C41:D41)</f>
        <v>17</v>
      </c>
      <c r="G41" s="3">
        <v>44774</v>
      </c>
      <c r="H41" s="19"/>
      <c r="I41" s="19"/>
      <c r="J41" s="19"/>
      <c r="K41" s="19"/>
    </row>
    <row r="42" spans="2:11">
      <c r="B42" s="3">
        <v>44775</v>
      </c>
      <c r="C42" s="20">
        <v>15</v>
      </c>
      <c r="D42" s="20">
        <v>1</v>
      </c>
      <c r="E42" s="20">
        <f t="shared" ref="E42:E45" si="4">SUM(C42:D42)</f>
        <v>16</v>
      </c>
      <c r="G42" s="3">
        <v>44775</v>
      </c>
      <c r="H42" s="19"/>
      <c r="I42" s="19"/>
      <c r="J42" s="19"/>
      <c r="K42" s="19"/>
    </row>
    <row r="43" spans="2:11">
      <c r="B43" s="3">
        <v>44776</v>
      </c>
      <c r="C43" s="20">
        <v>16</v>
      </c>
      <c r="D43" s="20">
        <v>1</v>
      </c>
      <c r="E43" s="20">
        <f t="shared" si="4"/>
        <v>17</v>
      </c>
      <c r="G43" s="3">
        <v>44776</v>
      </c>
      <c r="H43" s="19"/>
      <c r="I43" s="19"/>
      <c r="J43" s="19"/>
      <c r="K43" s="19"/>
    </row>
    <row r="44" spans="2:11">
      <c r="B44" s="3">
        <v>44777</v>
      </c>
      <c r="C44" s="20">
        <v>15</v>
      </c>
      <c r="D44" s="20">
        <v>0</v>
      </c>
      <c r="E44" s="20">
        <f t="shared" si="4"/>
        <v>15</v>
      </c>
      <c r="G44" s="3">
        <v>44777</v>
      </c>
      <c r="H44" s="19"/>
      <c r="I44" s="19"/>
      <c r="J44" s="19"/>
      <c r="K44" s="19"/>
    </row>
    <row r="45" spans="2:11">
      <c r="B45" s="3">
        <v>44778</v>
      </c>
      <c r="C45" s="20">
        <v>12</v>
      </c>
      <c r="D45" s="20">
        <v>0</v>
      </c>
      <c r="E45" s="20">
        <f t="shared" si="4"/>
        <v>12</v>
      </c>
      <c r="G45" s="3">
        <v>44778</v>
      </c>
      <c r="H45" s="19"/>
      <c r="I45" s="19"/>
      <c r="J45" s="19"/>
      <c r="K45" s="19"/>
    </row>
    <row r="46" spans="2:11">
      <c r="B46" s="3">
        <v>44779</v>
      </c>
      <c r="C46" s="20">
        <v>12</v>
      </c>
      <c r="D46" s="20">
        <v>0</v>
      </c>
      <c r="E46" s="20">
        <f t="shared" ref="E46" si="5">SUM(C46:D46)</f>
        <v>12</v>
      </c>
      <c r="G46" s="3">
        <v>44779</v>
      </c>
      <c r="H46" s="19"/>
      <c r="I46" s="19"/>
      <c r="J46" s="19"/>
      <c r="K46" s="19"/>
    </row>
    <row r="47" spans="2:11">
      <c r="B47" s="3">
        <v>44780</v>
      </c>
      <c r="C47" s="20">
        <v>8</v>
      </c>
      <c r="D47" s="20">
        <v>0</v>
      </c>
      <c r="E47" s="20">
        <f t="shared" ref="E47" si="6">SUM(C47:D47)</f>
        <v>8</v>
      </c>
      <c r="G47" s="3">
        <v>44780</v>
      </c>
      <c r="H47" s="19"/>
      <c r="I47" s="19"/>
      <c r="J47" s="19"/>
      <c r="K47" s="19"/>
    </row>
    <row r="48" spans="2:11">
      <c r="B48" s="3">
        <v>44781</v>
      </c>
      <c r="C48" s="20">
        <v>11</v>
      </c>
      <c r="D48" s="20">
        <v>0</v>
      </c>
      <c r="E48" s="20">
        <f t="shared" ref="E48" si="7">SUM(C48:D48)</f>
        <v>11</v>
      </c>
      <c r="G48" s="3">
        <v>44781</v>
      </c>
      <c r="H48" s="19"/>
      <c r="I48" s="19"/>
      <c r="J48" s="19"/>
      <c r="K48" s="19"/>
    </row>
    <row r="49" spans="2:11">
      <c r="B49" s="3">
        <v>44782</v>
      </c>
      <c r="C49" s="20">
        <v>11</v>
      </c>
      <c r="D49" s="20">
        <v>0</v>
      </c>
      <c r="E49" s="20">
        <f t="shared" ref="E49" si="8">SUM(C49:D49)</f>
        <v>11</v>
      </c>
      <c r="G49" s="3">
        <v>44782</v>
      </c>
      <c r="H49" s="19"/>
      <c r="I49" s="19"/>
      <c r="J49" s="19"/>
      <c r="K49" s="19"/>
    </row>
    <row r="50" spans="2:11">
      <c r="B50" s="3">
        <v>44783</v>
      </c>
      <c r="C50" s="20">
        <v>12</v>
      </c>
      <c r="D50" s="20">
        <v>0</v>
      </c>
      <c r="E50" s="20">
        <f t="shared" ref="E50:E52" si="9">SUM(C50:D50)</f>
        <v>12</v>
      </c>
      <c r="G50" s="3">
        <v>44783</v>
      </c>
      <c r="H50" s="19"/>
      <c r="I50" s="19"/>
      <c r="J50" s="19"/>
      <c r="K50" s="19"/>
    </row>
    <row r="51" spans="2:11">
      <c r="B51" s="3">
        <v>44784</v>
      </c>
      <c r="C51" s="31">
        <v>12</v>
      </c>
      <c r="D51" s="32">
        <v>0</v>
      </c>
      <c r="E51" s="20">
        <f t="shared" si="9"/>
        <v>12</v>
      </c>
      <c r="G51" s="3">
        <v>44784</v>
      </c>
      <c r="H51" s="19"/>
      <c r="I51" s="19"/>
      <c r="J51" s="19"/>
      <c r="K51" s="19"/>
    </row>
    <row r="52" spans="2:11">
      <c r="B52" s="3">
        <v>44785</v>
      </c>
      <c r="C52" s="31">
        <v>15</v>
      </c>
      <c r="D52" s="32">
        <v>0</v>
      </c>
      <c r="E52" s="20">
        <f t="shared" si="9"/>
        <v>15</v>
      </c>
      <c r="G52" s="3">
        <v>44785</v>
      </c>
      <c r="H52" s="19"/>
      <c r="I52" s="19"/>
      <c r="J52" s="19"/>
      <c r="K52" s="19"/>
    </row>
    <row r="53" spans="2:11">
      <c r="B53" s="3">
        <v>44786</v>
      </c>
      <c r="C53" s="31">
        <v>14</v>
      </c>
      <c r="D53" s="32">
        <v>0</v>
      </c>
      <c r="E53" s="20">
        <f t="shared" ref="E53" si="10">SUM(C53:D53)</f>
        <v>14</v>
      </c>
      <c r="G53" s="3">
        <v>44786</v>
      </c>
      <c r="H53" s="19"/>
      <c r="I53" s="19"/>
      <c r="J53" s="19"/>
      <c r="K53" s="19"/>
    </row>
    <row r="54" spans="2:11">
      <c r="B54" s="3">
        <v>44787</v>
      </c>
      <c r="C54" s="31">
        <v>13</v>
      </c>
      <c r="D54" s="32">
        <v>0</v>
      </c>
      <c r="E54" s="20">
        <f t="shared" ref="E54" si="11">SUM(C54:D54)</f>
        <v>13</v>
      </c>
      <c r="G54" s="3">
        <v>44787</v>
      </c>
      <c r="H54" s="19"/>
      <c r="I54" s="19"/>
      <c r="J54" s="19"/>
      <c r="K54" s="19"/>
    </row>
    <row r="55" spans="2:11">
      <c r="B55" s="3">
        <v>44788</v>
      </c>
      <c r="C55" s="31">
        <v>10</v>
      </c>
      <c r="D55" s="32">
        <v>0</v>
      </c>
      <c r="E55" s="20">
        <f t="shared" ref="E55" si="12">SUM(C55:D55)</f>
        <v>10</v>
      </c>
      <c r="G55" s="3">
        <v>44788</v>
      </c>
      <c r="H55" s="19"/>
      <c r="I55" s="19"/>
      <c r="J55" s="19"/>
      <c r="K55" s="19"/>
    </row>
    <row r="56" spans="2:11">
      <c r="B56" s="3">
        <v>44789</v>
      </c>
      <c r="C56" s="31">
        <v>10</v>
      </c>
      <c r="D56" s="32">
        <v>0</v>
      </c>
      <c r="E56" s="20">
        <f t="shared" ref="E56" si="13">SUM(C56:D56)</f>
        <v>10</v>
      </c>
      <c r="G56" s="3">
        <v>44789</v>
      </c>
      <c r="H56" s="19"/>
      <c r="I56" s="19"/>
      <c r="J56" s="19"/>
      <c r="K56" s="19"/>
    </row>
    <row r="57" spans="2:11">
      <c r="B57" s="3">
        <v>44790</v>
      </c>
      <c r="C57" s="31">
        <v>6</v>
      </c>
      <c r="D57" s="32">
        <v>0</v>
      </c>
      <c r="E57" s="20">
        <f t="shared" ref="E57:E58" si="14">SUM(C57:D57)</f>
        <v>6</v>
      </c>
      <c r="G57" s="3">
        <v>44790</v>
      </c>
      <c r="H57" s="19"/>
      <c r="I57" s="19"/>
      <c r="J57" s="19"/>
      <c r="K57" s="19"/>
    </row>
    <row r="58" spans="2:11">
      <c r="B58" s="3">
        <v>44791</v>
      </c>
      <c r="C58" s="31">
        <v>6</v>
      </c>
      <c r="D58" s="32">
        <v>0</v>
      </c>
      <c r="E58" s="20">
        <f t="shared" si="14"/>
        <v>6</v>
      </c>
      <c r="G58" s="3">
        <v>44791</v>
      </c>
      <c r="H58" s="19"/>
      <c r="I58" s="19"/>
      <c r="J58" s="19"/>
      <c r="K58" s="19"/>
    </row>
  </sheetData>
  <phoneticPr fontId="1"/>
  <printOptions horizontalCentered="1" verticalCentered="1"/>
  <pageMargins left="0.25" right="0.25" top="0.75" bottom="0.75" header="0.3" footer="0.3"/>
  <pageSetup paperSize="9" scale="72" orientation="portrait" horizontalDpi="0" verticalDpi="0" copies="2"/>
  <ignoredErrors>
    <ignoredError sqref="E41:E4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2022-08-02T03:37:49Z</cp:lastPrinted>
  <dcterms:created xsi:type="dcterms:W3CDTF">2022-05-18T06:35:45Z</dcterms:created>
  <dcterms:modified xsi:type="dcterms:W3CDTF">2022-08-18T13:07:56Z</dcterms:modified>
</cp:coreProperties>
</file>